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<sst xmlns="http://schemas.openxmlformats.org/spreadsheetml/2006/main" count="870" uniqueCount="151">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</sst>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166595.15000000002</v>
      </c>
      <c r="E7" s="40"/>
    </row>
    <row r="8" spans="2:5" ht="15" thickBot="1">
      <c r="B8" s="9"/>
      <c r="C8" s="6" t="s">
        <v>7</v>
      </c>
      <c r="D8" s="41"/>
      <c r="E8" s="42">
        <v>630401.02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108550</v>
      </c>
      <c r="E10" s="45">
        <v>116619.67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108550</v>
      </c>
      <c r="E16" s="51">
        <f>E10+E11+E12+E13+E14+E15</f>
        <v>116619.67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884566.5100000001</v>
      </c>
      <c r="E18" s="45">
        <v>884568.5100000001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884566.5100000001</v>
      </c>
      <c r="E23" s="51">
        <f>E18+E19+E20+E21+E22</f>
        <v>884568.5100000001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58121.16</v>
      </c>
      <c r="E25" s="45">
        <v>81909.93</v>
      </c>
    </row>
    <row r="26" spans="2:5" ht="14.25">
      <c r="B26" s="13">
        <v>30200</v>
      </c>
      <c r="C26" s="54" t="s">
        <v>28</v>
      </c>
      <c r="D26" s="39">
        <v>2000</v>
      </c>
      <c r="E26" s="45">
        <v>2028.7</v>
      </c>
    </row>
    <row r="27" spans="2:5" ht="14.25">
      <c r="B27" s="13">
        <v>30300</v>
      </c>
      <c r="C27" s="54" t="s">
        <v>29</v>
      </c>
      <c r="D27" s="39">
        <v>500</v>
      </c>
      <c r="E27" s="45">
        <v>500</v>
      </c>
    </row>
    <row r="28" spans="2:5" ht="14.25">
      <c r="B28" s="13">
        <v>30400</v>
      </c>
      <c r="C28" s="54" t="s">
        <v>30</v>
      </c>
      <c r="D28" s="49">
        <v>83117.98</v>
      </c>
      <c r="E28" s="45">
        <v>83117.98</v>
      </c>
    </row>
    <row r="29" spans="2:5" ht="14.25">
      <c r="B29" s="13">
        <v>30500</v>
      </c>
      <c r="C29" s="54" t="s">
        <v>31</v>
      </c>
      <c r="D29" s="60">
        <v>1500</v>
      </c>
      <c r="E29" s="50">
        <v>4453.77</v>
      </c>
    </row>
    <row r="30" spans="2:5" ht="15" thickBot="1">
      <c r="B30" s="16">
        <v>30000</v>
      </c>
      <c r="C30" s="15" t="s">
        <v>32</v>
      </c>
      <c r="D30" s="48">
        <f>D25+D26+D27+D28+D29</f>
        <v>145239.14</v>
      </c>
      <c r="E30" s="51">
        <f>E25+E26+E27+E28+E29</f>
        <v>172010.37999999998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>
        <v>34200</v>
      </c>
      <c r="E34" s="45">
        <v>316001.22</v>
      </c>
    </row>
    <row r="35" spans="2:5" ht="14.25">
      <c r="B35" s="13">
        <v>40400</v>
      </c>
      <c r="C35" s="54" t="s">
        <v>38</v>
      </c>
      <c r="D35" s="39">
        <v>300</v>
      </c>
      <c r="E35" s="45">
        <v>300</v>
      </c>
    </row>
    <row r="36" spans="2:5" ht="14.25">
      <c r="B36" s="13">
        <v>40500</v>
      </c>
      <c r="C36" s="54" t="s">
        <v>39</v>
      </c>
      <c r="D36" s="49">
        <v>3000</v>
      </c>
      <c r="E36" s="50">
        <v>3000</v>
      </c>
    </row>
    <row r="37" spans="2:5" ht="15" thickBot="1">
      <c r="B37" s="16">
        <v>40000</v>
      </c>
      <c r="C37" s="15" t="s">
        <v>40</v>
      </c>
      <c r="D37" s="48">
        <f>D32+D33+D34+D35+D36</f>
        <v>37500</v>
      </c>
      <c r="E37" s="51">
        <f>E32+E33+E34+E35+E36</f>
        <v>319301.22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24774.66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24774.66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245000</v>
      </c>
      <c r="E54" s="45">
        <v>245338.46</v>
      </c>
    </row>
    <row r="55" spans="2:5" ht="14.25">
      <c r="B55" s="13">
        <v>90200</v>
      </c>
      <c r="C55" s="54" t="s">
        <v>62</v>
      </c>
      <c r="D55" s="61">
        <v>20000</v>
      </c>
      <c r="E55" s="62">
        <v>22152</v>
      </c>
    </row>
    <row r="56" spans="2:5" ht="15" thickBot="1">
      <c r="B56" s="16">
        <v>90000</v>
      </c>
      <c r="C56" s="15" t="s">
        <v>63</v>
      </c>
      <c r="D56" s="48">
        <f>D54+D55</f>
        <v>265000</v>
      </c>
      <c r="E56" s="51">
        <f>E54+E55</f>
        <v>267490.45999999996</v>
      </c>
    </row>
    <row r="57" spans="2:5" ht="15" thickBot="1" thickTop="1">
      <c r="B57" s="109" t="s">
        <v>64</v>
      </c>
      <c r="C57" s="110"/>
      <c r="D57" s="52">
        <f>D16+D23+D30+D37+D43+D49+D52+D56</f>
        <v>1440855.6500000001</v>
      </c>
      <c r="E57" s="55">
        <f>E16+E23+E30+E37+E43+E49+E52+E56</f>
        <v>1784764.9</v>
      </c>
    </row>
    <row r="58" spans="2:5" ht="15" thickBot="1" thickTop="1">
      <c r="B58" s="109" t="s">
        <v>65</v>
      </c>
      <c r="C58" s="110"/>
      <c r="D58" s="52">
        <f>D57+D5+D6+D7+D8</f>
        <v>1607450.8000000003</v>
      </c>
      <c r="E58" s="55">
        <f>E57+E5+E6+E7+E8</f>
        <v>2415165.92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108600</v>
      </c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108600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884566.5100000001</v>
      </c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884566.5100000001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48471.16</v>
      </c>
      <c r="E25" s="45"/>
    </row>
    <row r="26" spans="2:5" ht="14.25">
      <c r="B26" s="13">
        <v>30200</v>
      </c>
      <c r="C26" s="54" t="s">
        <v>28</v>
      </c>
      <c r="D26" s="39">
        <v>2000</v>
      </c>
      <c r="E26" s="45"/>
    </row>
    <row r="27" spans="2:5" ht="14.25">
      <c r="B27" s="13">
        <v>30300</v>
      </c>
      <c r="C27" s="54" t="s">
        <v>29</v>
      </c>
      <c r="D27" s="39">
        <v>500</v>
      </c>
      <c r="E27" s="45"/>
    </row>
    <row r="28" spans="2:5" ht="14.25">
      <c r="B28" s="13">
        <v>30400</v>
      </c>
      <c r="C28" s="54" t="s">
        <v>30</v>
      </c>
      <c r="D28" s="49">
        <v>83117.98</v>
      </c>
      <c r="E28" s="45"/>
    </row>
    <row r="29" spans="2:5" ht="14.25">
      <c r="B29" s="13">
        <v>30500</v>
      </c>
      <c r="C29" s="54" t="s">
        <v>31</v>
      </c>
      <c r="D29" s="60">
        <v>1500</v>
      </c>
      <c r="E29" s="50"/>
    </row>
    <row r="30" spans="2:5" ht="15" thickBot="1">
      <c r="B30" s="16">
        <v>30000</v>
      </c>
      <c r="C30" s="15" t="s">
        <v>32</v>
      </c>
      <c r="D30" s="48">
        <f>D25+D26+D27+D28+D29</f>
        <v>135589.14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>
        <v>0</v>
      </c>
      <c r="E34" s="45"/>
    </row>
    <row r="35" spans="2:5" ht="14.25">
      <c r="B35" s="13">
        <v>40400</v>
      </c>
      <c r="C35" s="54" t="s">
        <v>38</v>
      </c>
      <c r="D35" s="39">
        <v>300</v>
      </c>
      <c r="E35" s="45"/>
    </row>
    <row r="36" spans="2:5" ht="14.25">
      <c r="B36" s="13">
        <v>40500</v>
      </c>
      <c r="C36" s="54" t="s">
        <v>39</v>
      </c>
      <c r="D36" s="49">
        <v>3000</v>
      </c>
      <c r="E36" s="50"/>
    </row>
    <row r="37" spans="2:5" ht="15" thickBot="1">
      <c r="B37" s="16">
        <v>40000</v>
      </c>
      <c r="C37" s="15" t="s">
        <v>40</v>
      </c>
      <c r="D37" s="48">
        <f>D32+D33+D34+D35+D36</f>
        <v>3300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245000</v>
      </c>
      <c r="E54" s="45"/>
    </row>
    <row r="55" spans="2:5" ht="14.25">
      <c r="B55" s="13">
        <v>90200</v>
      </c>
      <c r="C55" s="54" t="s">
        <v>62</v>
      </c>
      <c r="D55" s="61">
        <v>20000</v>
      </c>
      <c r="E55" s="62"/>
    </row>
    <row r="56" spans="2:5" ht="15" thickBot="1">
      <c r="B56" s="16">
        <v>90000</v>
      </c>
      <c r="C56" s="15" t="s">
        <v>63</v>
      </c>
      <c r="D56" s="48">
        <f>D54+D55</f>
        <v>265000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1397055.6500000001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1397055.6500000001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108600</v>
      </c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108600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884566.5100000001</v>
      </c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884566.5100000001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48471.16</v>
      </c>
      <c r="E25" s="45"/>
    </row>
    <row r="26" spans="2:5" ht="14.25">
      <c r="B26" s="13">
        <v>30200</v>
      </c>
      <c r="C26" s="54" t="s">
        <v>28</v>
      </c>
      <c r="D26" s="39">
        <v>2000</v>
      </c>
      <c r="E26" s="45"/>
    </row>
    <row r="27" spans="2:5" ht="14.25">
      <c r="B27" s="13">
        <v>30300</v>
      </c>
      <c r="C27" s="54" t="s">
        <v>29</v>
      </c>
      <c r="D27" s="39">
        <v>500</v>
      </c>
      <c r="E27" s="45"/>
    </row>
    <row r="28" spans="2:5" ht="14.25">
      <c r="B28" s="13">
        <v>30400</v>
      </c>
      <c r="C28" s="54" t="s">
        <v>30</v>
      </c>
      <c r="D28" s="49">
        <v>83117.98</v>
      </c>
      <c r="E28" s="45"/>
    </row>
    <row r="29" spans="2:5" ht="14.25">
      <c r="B29" s="13">
        <v>30500</v>
      </c>
      <c r="C29" s="54" t="s">
        <v>31</v>
      </c>
      <c r="D29" s="60">
        <v>1500</v>
      </c>
      <c r="E29" s="50"/>
    </row>
    <row r="30" spans="2:5" ht="15" thickBot="1">
      <c r="B30" s="16">
        <v>30000</v>
      </c>
      <c r="C30" s="15" t="s">
        <v>32</v>
      </c>
      <c r="D30" s="48">
        <f>D25+D26+D27+D28+D29</f>
        <v>135589.14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>
        <v>0</v>
      </c>
      <c r="E34" s="45"/>
    </row>
    <row r="35" spans="2:5" ht="14.25">
      <c r="B35" s="13">
        <v>40400</v>
      </c>
      <c r="C35" s="54" t="s">
        <v>38</v>
      </c>
      <c r="D35" s="39">
        <v>300</v>
      </c>
      <c r="E35" s="45"/>
    </row>
    <row r="36" spans="2:5" ht="14.25">
      <c r="B36" s="13">
        <v>40500</v>
      </c>
      <c r="C36" s="54" t="s">
        <v>39</v>
      </c>
      <c r="D36" s="49">
        <v>3000</v>
      </c>
      <c r="E36" s="50"/>
    </row>
    <row r="37" spans="2:5" ht="15" thickBot="1">
      <c r="B37" s="16">
        <v>40000</v>
      </c>
      <c r="C37" s="15" t="s">
        <v>40</v>
      </c>
      <c r="D37" s="48">
        <f>D32+D33+D34+D35+D36</f>
        <v>3300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245000</v>
      </c>
      <c r="E54" s="45"/>
    </row>
    <row r="55" spans="2:5" ht="14.25">
      <c r="B55" s="13">
        <v>90200</v>
      </c>
      <c r="C55" s="54" t="s">
        <v>62</v>
      </c>
      <c r="D55" s="61">
        <v>20000</v>
      </c>
      <c r="E55" s="62"/>
    </row>
    <row r="56" spans="2:5" ht="15" thickBot="1">
      <c r="B56" s="16">
        <v>90000</v>
      </c>
      <c r="C56" s="15" t="s">
        <v>63</v>
      </c>
      <c r="D56" s="48">
        <f>D54+D55</f>
        <v>265000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1397055.6500000001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1397055.6500000001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152441.08000000002</v>
      </c>
      <c r="E10" s="89">
        <v>0</v>
      </c>
      <c r="F10" s="90">
        <v>153905.47999999998</v>
      </c>
      <c r="G10" s="88"/>
      <c r="H10" s="89"/>
      <c r="I10" s="90"/>
      <c r="J10" s="97">
        <v>41170</v>
      </c>
      <c r="K10" s="89">
        <v>0</v>
      </c>
      <c r="L10" s="101">
        <v>41345.729999999996</v>
      </c>
      <c r="M10" s="91">
        <v>0</v>
      </c>
      <c r="N10" s="89">
        <v>0</v>
      </c>
      <c r="O10" s="90">
        <v>0</v>
      </c>
      <c r="P10" s="91">
        <v>20300</v>
      </c>
      <c r="Q10" s="89">
        <v>0</v>
      </c>
      <c r="R10" s="90">
        <v>20300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>
        <v>3000</v>
      </c>
      <c r="AF10" s="89">
        <v>0</v>
      </c>
      <c r="AG10" s="90">
        <v>4350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216911.08000000002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219901.20999999996</v>
      </c>
    </row>
    <row r="11" spans="2:76" ht="14.25">
      <c r="B11" s="13">
        <v>102</v>
      </c>
      <c r="C11" s="25" t="s">
        <v>92</v>
      </c>
      <c r="D11" s="88">
        <v>12370</v>
      </c>
      <c r="E11" s="89">
        <v>0</v>
      </c>
      <c r="F11" s="90">
        <v>12581.5</v>
      </c>
      <c r="G11" s="88"/>
      <c r="H11" s="89"/>
      <c r="I11" s="90"/>
      <c r="J11" s="97">
        <v>2700</v>
      </c>
      <c r="K11" s="89">
        <v>0</v>
      </c>
      <c r="L11" s="101">
        <v>2700</v>
      </c>
      <c r="M11" s="91">
        <v>350</v>
      </c>
      <c r="N11" s="89">
        <v>0</v>
      </c>
      <c r="O11" s="90">
        <v>675.27</v>
      </c>
      <c r="P11" s="91">
        <v>1400</v>
      </c>
      <c r="Q11" s="89">
        <v>0</v>
      </c>
      <c r="R11" s="90">
        <v>1400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>
        <v>190</v>
      </c>
      <c r="AF11" s="89">
        <v>0</v>
      </c>
      <c r="AG11" s="90">
        <v>363.11</v>
      </c>
      <c r="AH11" s="91">
        <v>0</v>
      </c>
      <c r="AI11" s="89">
        <v>0</v>
      </c>
      <c r="AJ11" s="90">
        <v>0</v>
      </c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17010</v>
      </c>
      <c r="BW11" s="77">
        <f t="shared" si="1"/>
        <v>0</v>
      </c>
      <c r="BX11" s="79">
        <f t="shared" si="2"/>
        <v>17719.88</v>
      </c>
    </row>
    <row r="12" spans="2:76" ht="14.25">
      <c r="B12" s="13">
        <v>103</v>
      </c>
      <c r="C12" s="25" t="s">
        <v>93</v>
      </c>
      <c r="D12" s="88">
        <v>177256</v>
      </c>
      <c r="E12" s="89">
        <v>0</v>
      </c>
      <c r="F12" s="90">
        <v>223316.50000000003</v>
      </c>
      <c r="G12" s="88"/>
      <c r="H12" s="89"/>
      <c r="I12" s="90"/>
      <c r="J12" s="97">
        <v>1272.2</v>
      </c>
      <c r="K12" s="89">
        <v>0</v>
      </c>
      <c r="L12" s="101">
        <v>1372.2</v>
      </c>
      <c r="M12" s="91">
        <v>8700</v>
      </c>
      <c r="N12" s="89">
        <v>0</v>
      </c>
      <c r="O12" s="90">
        <v>8767.3</v>
      </c>
      <c r="P12" s="91">
        <v>12230</v>
      </c>
      <c r="Q12" s="89">
        <v>0</v>
      </c>
      <c r="R12" s="90">
        <v>14149.02</v>
      </c>
      <c r="S12" s="91">
        <v>59450</v>
      </c>
      <c r="T12" s="89">
        <v>0</v>
      </c>
      <c r="U12" s="90">
        <v>68805</v>
      </c>
      <c r="V12" s="91">
        <v>0</v>
      </c>
      <c r="W12" s="89">
        <v>0</v>
      </c>
      <c r="X12" s="90">
        <v>1300</v>
      </c>
      <c r="Y12" s="91"/>
      <c r="Z12" s="89"/>
      <c r="AA12" s="90"/>
      <c r="AB12" s="91">
        <v>41576</v>
      </c>
      <c r="AC12" s="89">
        <v>0</v>
      </c>
      <c r="AD12" s="90">
        <v>51391.979999999996</v>
      </c>
      <c r="AE12" s="91">
        <v>81525.8</v>
      </c>
      <c r="AF12" s="89">
        <v>0</v>
      </c>
      <c r="AG12" s="90">
        <v>100195.93</v>
      </c>
      <c r="AH12" s="91">
        <v>6600</v>
      </c>
      <c r="AI12" s="89">
        <v>0</v>
      </c>
      <c r="AJ12" s="90">
        <v>11700.4</v>
      </c>
      <c r="AK12" s="91">
        <v>1500</v>
      </c>
      <c r="AL12" s="89">
        <v>0</v>
      </c>
      <c r="AM12" s="90">
        <v>1500</v>
      </c>
      <c r="AN12" s="91">
        <v>500</v>
      </c>
      <c r="AO12" s="89">
        <v>0</v>
      </c>
      <c r="AP12" s="90">
        <v>500</v>
      </c>
      <c r="AQ12" s="91"/>
      <c r="AR12" s="89"/>
      <c r="AS12" s="90"/>
      <c r="AT12" s="91"/>
      <c r="AU12" s="89"/>
      <c r="AV12" s="90"/>
      <c r="AW12" s="91">
        <v>200</v>
      </c>
      <c r="AX12" s="89">
        <v>0</v>
      </c>
      <c r="AY12" s="90">
        <v>200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390810</v>
      </c>
      <c r="BW12" s="77">
        <f t="shared" si="1"/>
        <v>0</v>
      </c>
      <c r="BX12" s="79">
        <f t="shared" si="2"/>
        <v>483198.33</v>
      </c>
    </row>
    <row r="13" spans="2:76" ht="14.25">
      <c r="B13" s="13">
        <v>104</v>
      </c>
      <c r="C13" s="25" t="s">
        <v>19</v>
      </c>
      <c r="D13" s="88">
        <v>53720</v>
      </c>
      <c r="E13" s="89">
        <v>0</v>
      </c>
      <c r="F13" s="90">
        <v>100358.42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44500</v>
      </c>
      <c r="N13" s="89">
        <v>0</v>
      </c>
      <c r="O13" s="90">
        <v>63677.02</v>
      </c>
      <c r="P13" s="91">
        <v>500</v>
      </c>
      <c r="Q13" s="89">
        <v>0</v>
      </c>
      <c r="R13" s="90">
        <v>2050</v>
      </c>
      <c r="S13" s="91"/>
      <c r="T13" s="89"/>
      <c r="U13" s="90"/>
      <c r="V13" s="91"/>
      <c r="W13" s="89"/>
      <c r="X13" s="90"/>
      <c r="Y13" s="91"/>
      <c r="Z13" s="89"/>
      <c r="AA13" s="90"/>
      <c r="AB13" s="91">
        <v>55368.86</v>
      </c>
      <c r="AC13" s="89">
        <v>0</v>
      </c>
      <c r="AD13" s="90">
        <v>115325.07</v>
      </c>
      <c r="AE13" s="91">
        <v>4200</v>
      </c>
      <c r="AF13" s="89">
        <v>0</v>
      </c>
      <c r="AG13" s="90">
        <v>8981.76</v>
      </c>
      <c r="AH13" s="91"/>
      <c r="AI13" s="89"/>
      <c r="AJ13" s="90"/>
      <c r="AK13" s="91">
        <v>1000</v>
      </c>
      <c r="AL13" s="89">
        <v>0</v>
      </c>
      <c r="AM13" s="90">
        <v>1000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130000</v>
      </c>
      <c r="BD13" s="89">
        <v>0</v>
      </c>
      <c r="BE13" s="101">
        <v>175003.36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289288.86</v>
      </c>
      <c r="BW13" s="77">
        <f t="shared" si="1"/>
        <v>0</v>
      </c>
      <c r="BX13" s="79">
        <f t="shared" si="2"/>
        <v>466395.63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>
        <v>2009.94</v>
      </c>
      <c r="N16" s="89">
        <v>0</v>
      </c>
      <c r="O16" s="90">
        <v>2009.94</v>
      </c>
      <c r="P16" s="97"/>
      <c r="Q16" s="89"/>
      <c r="R16" s="101"/>
      <c r="S16" s="91">
        <v>7233.07</v>
      </c>
      <c r="T16" s="89">
        <v>0</v>
      </c>
      <c r="U16" s="90">
        <v>7233.07</v>
      </c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>
        <v>6572.76</v>
      </c>
      <c r="AF16" s="89">
        <v>0</v>
      </c>
      <c r="AG16" s="101">
        <v>6572.76</v>
      </c>
      <c r="AH16" s="97"/>
      <c r="AI16" s="89"/>
      <c r="AJ16" s="101"/>
      <c r="AK16" s="97">
        <v>3986.54</v>
      </c>
      <c r="AL16" s="89">
        <v>0</v>
      </c>
      <c r="AM16" s="101">
        <v>3986.54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>
        <v>0</v>
      </c>
      <c r="AX16" s="89">
        <v>0</v>
      </c>
      <c r="AY16" s="101">
        <v>0</v>
      </c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19802.31</v>
      </c>
      <c r="BW16" s="77">
        <f t="shared" si="1"/>
        <v>0</v>
      </c>
      <c r="BX16" s="79">
        <f t="shared" si="2"/>
        <v>19802.31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1000</v>
      </c>
      <c r="E18" s="89">
        <v>0</v>
      </c>
      <c r="F18" s="90">
        <v>1000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1"/>
        <v>0</v>
      </c>
      <c r="BX18" s="79">
        <f t="shared" si="2"/>
        <v>1000</v>
      </c>
    </row>
    <row r="19" spans="2:76" ht="14.25">
      <c r="B19" s="13">
        <v>110</v>
      </c>
      <c r="C19" s="25" t="s">
        <v>98</v>
      </c>
      <c r="D19" s="88">
        <v>12102</v>
      </c>
      <c r="E19" s="89">
        <v>0</v>
      </c>
      <c r="F19" s="90">
        <v>12392</v>
      </c>
      <c r="G19" s="88"/>
      <c r="H19" s="89"/>
      <c r="I19" s="90"/>
      <c r="J19" s="97">
        <v>0</v>
      </c>
      <c r="K19" s="89">
        <v>0</v>
      </c>
      <c r="L19" s="101">
        <v>0</v>
      </c>
      <c r="M19" s="97">
        <v>1700</v>
      </c>
      <c r="N19" s="89">
        <v>0</v>
      </c>
      <c r="O19" s="101">
        <v>1700</v>
      </c>
      <c r="P19" s="97"/>
      <c r="Q19" s="89"/>
      <c r="R19" s="101"/>
      <c r="S19" s="97">
        <v>1950</v>
      </c>
      <c r="T19" s="89">
        <v>0</v>
      </c>
      <c r="U19" s="101">
        <v>1950</v>
      </c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1400</v>
      </c>
      <c r="AF19" s="89">
        <v>0</v>
      </c>
      <c r="AG19" s="101">
        <v>1400</v>
      </c>
      <c r="AH19" s="97">
        <v>0</v>
      </c>
      <c r="AI19" s="89">
        <v>0</v>
      </c>
      <c r="AJ19" s="101">
        <v>0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153467.32</v>
      </c>
      <c r="BJ19" s="89">
        <v>0</v>
      </c>
      <c r="BK19" s="101">
        <v>4203.25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170619.32</v>
      </c>
      <c r="BW19" s="77">
        <f t="shared" si="1"/>
        <v>0</v>
      </c>
      <c r="BX19" s="79">
        <f t="shared" si="2"/>
        <v>21645.25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408889.08</v>
      </c>
      <c r="E20" s="78">
        <f t="shared" si="3"/>
        <v>0</v>
      </c>
      <c r="F20" s="79">
        <f t="shared" si="3"/>
        <v>503553.89999999997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45142.2</v>
      </c>
      <c r="K20" s="78">
        <f t="shared" si="3"/>
        <v>0</v>
      </c>
      <c r="L20" s="77">
        <f t="shared" si="3"/>
        <v>45417.92999999999</v>
      </c>
      <c r="M20" s="98">
        <f t="shared" si="3"/>
        <v>57259.94</v>
      </c>
      <c r="N20" s="78">
        <f t="shared" si="3"/>
        <v>0</v>
      </c>
      <c r="O20" s="77">
        <f t="shared" si="3"/>
        <v>76829.53</v>
      </c>
      <c r="P20" s="98">
        <f t="shared" si="3"/>
        <v>34430</v>
      </c>
      <c r="Q20" s="78">
        <f t="shared" si="3"/>
        <v>0</v>
      </c>
      <c r="R20" s="77">
        <f t="shared" si="3"/>
        <v>37899.020000000004</v>
      </c>
      <c r="S20" s="98">
        <f t="shared" si="3"/>
        <v>68633.07</v>
      </c>
      <c r="T20" s="78">
        <f t="shared" si="3"/>
        <v>0</v>
      </c>
      <c r="U20" s="77">
        <f t="shared" si="3"/>
        <v>77988.07</v>
      </c>
      <c r="V20" s="98">
        <f t="shared" si="3"/>
        <v>0</v>
      </c>
      <c r="W20" s="78">
        <f t="shared" si="3"/>
        <v>0</v>
      </c>
      <c r="X20" s="77">
        <f t="shared" si="3"/>
        <v>1300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96944.86</v>
      </c>
      <c r="AC20" s="78">
        <f t="shared" si="3"/>
        <v>0</v>
      </c>
      <c r="AD20" s="77">
        <f t="shared" si="3"/>
        <v>166717.05</v>
      </c>
      <c r="AE20" s="98">
        <f t="shared" si="3"/>
        <v>96888.56</v>
      </c>
      <c r="AF20" s="78">
        <f t="shared" si="3"/>
        <v>0</v>
      </c>
      <c r="AG20" s="77">
        <f t="shared" si="3"/>
        <v>121863.55999999998</v>
      </c>
      <c r="AH20" s="98">
        <f t="shared" si="3"/>
        <v>6600</v>
      </c>
      <c r="AI20" s="78">
        <f t="shared" si="3"/>
        <v>0</v>
      </c>
      <c r="AJ20" s="77">
        <f t="shared" si="3"/>
        <v>11700.4</v>
      </c>
      <c r="AK20" s="98">
        <f t="shared" si="3"/>
        <v>6486.54</v>
      </c>
      <c r="AL20" s="78">
        <f t="shared" si="3"/>
        <v>0</v>
      </c>
      <c r="AM20" s="77">
        <f t="shared" si="3"/>
        <v>6486.54</v>
      </c>
      <c r="AN20" s="98">
        <f t="shared" si="3"/>
        <v>500</v>
      </c>
      <c r="AO20" s="78">
        <f t="shared" si="3"/>
        <v>0</v>
      </c>
      <c r="AP20" s="77">
        <f t="shared" si="3"/>
        <v>500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200</v>
      </c>
      <c r="AX20" s="78">
        <f t="shared" si="3"/>
        <v>0</v>
      </c>
      <c r="AY20" s="77">
        <f t="shared" si="3"/>
        <v>200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130000</v>
      </c>
      <c r="BD20" s="78">
        <f t="shared" si="3"/>
        <v>0</v>
      </c>
      <c r="BE20" s="77">
        <f t="shared" si="3"/>
        <v>175003.36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153467.32</v>
      </c>
      <c r="BJ20" s="78">
        <f t="shared" si="3"/>
        <v>0</v>
      </c>
      <c r="BK20" s="77">
        <f t="shared" si="3"/>
        <v>4203.25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1105441.57</v>
      </c>
      <c r="BW20" s="77">
        <f>BW10+BW11+BW12+BW13+BW14+BW15+BW16+BW17+BW18+BW19</f>
        <v>0</v>
      </c>
      <c r="BX20" s="95">
        <f>BX10+BX11+BX12+BX13+BX14+BX15+BX16+BX17+BX18+BX19</f>
        <v>1229662.6099999999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12000</v>
      </c>
      <c r="E24" s="89">
        <v>0</v>
      </c>
      <c r="F24" s="90">
        <v>217871.93000000002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7000</v>
      </c>
      <c r="T24" s="89">
        <v>0</v>
      </c>
      <c r="U24" s="101">
        <v>30685.780000000002</v>
      </c>
      <c r="V24" s="97"/>
      <c r="W24" s="89"/>
      <c r="X24" s="101"/>
      <c r="Y24" s="97">
        <v>0</v>
      </c>
      <c r="Z24" s="89">
        <v>0</v>
      </c>
      <c r="AA24" s="101">
        <v>58594.72</v>
      </c>
      <c r="AB24" s="97">
        <v>14000</v>
      </c>
      <c r="AC24" s="89">
        <v>0</v>
      </c>
      <c r="AD24" s="101">
        <v>19525.39</v>
      </c>
      <c r="AE24" s="97">
        <v>119500</v>
      </c>
      <c r="AF24" s="89">
        <v>0</v>
      </c>
      <c r="AG24" s="101">
        <v>237696.75</v>
      </c>
      <c r="AH24" s="97"/>
      <c r="AI24" s="89"/>
      <c r="AJ24" s="101"/>
      <c r="AK24" s="97">
        <v>1500</v>
      </c>
      <c r="AL24" s="89">
        <v>0</v>
      </c>
      <c r="AM24" s="101">
        <v>1500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154000</v>
      </c>
      <c r="BW24" s="77">
        <f t="shared" si="4"/>
        <v>0</v>
      </c>
      <c r="BX24" s="79">
        <f t="shared" si="4"/>
        <v>565874.5700000001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>
        <v>0</v>
      </c>
      <c r="E26" s="89">
        <v>0</v>
      </c>
      <c r="F26" s="90">
        <v>687.38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12100</v>
      </c>
      <c r="BD26" s="89">
        <v>0</v>
      </c>
      <c r="BE26" s="101">
        <v>12100</v>
      </c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12100</v>
      </c>
      <c r="BW26" s="77">
        <f t="shared" si="4"/>
        <v>0</v>
      </c>
      <c r="BX26" s="79">
        <f t="shared" si="4"/>
        <v>12787.38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805.2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805.2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12000</v>
      </c>
      <c r="E28" s="78">
        <f t="shared" si="5"/>
        <v>0</v>
      </c>
      <c r="F28" s="79">
        <f t="shared" si="5"/>
        <v>218559.31000000003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7000</v>
      </c>
      <c r="T28" s="78">
        <f t="shared" si="5"/>
        <v>0</v>
      </c>
      <c r="U28" s="77">
        <f t="shared" si="5"/>
        <v>30685.780000000002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58594.72</v>
      </c>
      <c r="AB28" s="98">
        <f t="shared" si="5"/>
        <v>14000</v>
      </c>
      <c r="AC28" s="78">
        <f t="shared" si="5"/>
        <v>0</v>
      </c>
      <c r="AD28" s="77">
        <f t="shared" si="5"/>
        <v>19525.39</v>
      </c>
      <c r="AE28" s="98">
        <f t="shared" si="5"/>
        <v>119500</v>
      </c>
      <c r="AF28" s="78">
        <f t="shared" si="5"/>
        <v>0</v>
      </c>
      <c r="AG28" s="77">
        <f t="shared" si="5"/>
        <v>238501.95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1500</v>
      </c>
      <c r="AL28" s="78">
        <f t="shared" si="6"/>
        <v>0</v>
      </c>
      <c r="AM28" s="77">
        <f t="shared" si="6"/>
        <v>1500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12100</v>
      </c>
      <c r="BD28" s="78">
        <f t="shared" si="6"/>
        <v>0</v>
      </c>
      <c r="BE28" s="77">
        <f t="shared" si="6"/>
        <v>12100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166100</v>
      </c>
      <c r="BW28" s="77">
        <f>BW23+BW24+BW25+BW26+BW27</f>
        <v>0</v>
      </c>
      <c r="BX28" s="95">
        <f>BX23+BX24+BX25+BX26+BX27</f>
        <v>579467.15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70909.23</v>
      </c>
      <c r="BM40" s="89">
        <v>0</v>
      </c>
      <c r="BN40" s="101">
        <v>70909.23</v>
      </c>
      <c r="BO40" s="97"/>
      <c r="BP40" s="89"/>
      <c r="BQ40" s="101"/>
      <c r="BR40" s="97"/>
      <c r="BS40" s="89"/>
      <c r="BT40" s="101"/>
      <c r="BU40" s="76"/>
      <c r="BV40" s="85">
        <f t="shared" si="10"/>
        <v>70909.23</v>
      </c>
      <c r="BW40" s="77">
        <f t="shared" si="10"/>
        <v>0</v>
      </c>
      <c r="BX40" s="79">
        <f t="shared" si="10"/>
        <v>70909.23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70909.23</v>
      </c>
      <c r="BM42" s="78">
        <f t="shared" si="12"/>
        <v>0</v>
      </c>
      <c r="BN42" s="77">
        <f t="shared" si="12"/>
        <v>70909.23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70909.23</v>
      </c>
      <c r="BW42" s="77">
        <f>BW38+BW39+BW40+BW41</f>
        <v>0</v>
      </c>
      <c r="BX42" s="95">
        <f>BX38+BX39+BX40+BX41</f>
        <v>70909.23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245000</v>
      </c>
      <c r="BS49" s="89">
        <v>0</v>
      </c>
      <c r="BT49" s="101">
        <v>245000</v>
      </c>
      <c r="BU49" s="76"/>
      <c r="BV49" s="85">
        <f aca="true" t="shared" si="15" ref="BV49:BX50">D49+G49+J49+M49+P49+S49+V49+Y49+AB49+AE49+AH49+AK49+AN49+AQ49+AT49+AW49+AZ49+BC49+BF49+BI49+BL49+BO49+BR49</f>
        <v>245000</v>
      </c>
      <c r="BW49" s="77">
        <f t="shared" si="15"/>
        <v>0</v>
      </c>
      <c r="BX49" s="79">
        <f t="shared" si="15"/>
        <v>245000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>
        <v>20000</v>
      </c>
      <c r="BU50" s="76"/>
      <c r="BV50" s="85">
        <f t="shared" si="15"/>
        <v>20000</v>
      </c>
      <c r="BW50" s="77">
        <f t="shared" si="15"/>
        <v>0</v>
      </c>
      <c r="BX50" s="79">
        <f t="shared" si="15"/>
        <v>20000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265000</v>
      </c>
      <c r="BS51" s="78">
        <f>BS49+BS50</f>
        <v>0</v>
      </c>
      <c r="BT51" s="77">
        <f>BT49+BT50</f>
        <v>265000</v>
      </c>
      <c r="BU51" s="85"/>
      <c r="BV51" s="85">
        <f>BV49+BV50</f>
        <v>265000</v>
      </c>
      <c r="BW51" s="77">
        <f>BW49+BW50</f>
        <v>0</v>
      </c>
      <c r="BX51" s="95">
        <f>BX49+BX50</f>
        <v>265000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420889.08</v>
      </c>
      <c r="E53" s="86">
        <f t="shared" si="18"/>
        <v>0</v>
      </c>
      <c r="F53" s="86">
        <f t="shared" si="18"/>
        <v>722113.21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45142.2</v>
      </c>
      <c r="K53" s="86">
        <f t="shared" si="18"/>
        <v>0</v>
      </c>
      <c r="L53" s="86">
        <f t="shared" si="18"/>
        <v>45417.92999999999</v>
      </c>
      <c r="M53" s="86">
        <f t="shared" si="18"/>
        <v>57259.94</v>
      </c>
      <c r="N53" s="86">
        <f t="shared" si="18"/>
        <v>0</v>
      </c>
      <c r="O53" s="86">
        <f t="shared" si="18"/>
        <v>76829.53</v>
      </c>
      <c r="P53" s="86">
        <f t="shared" si="18"/>
        <v>34430</v>
      </c>
      <c r="Q53" s="86">
        <f t="shared" si="18"/>
        <v>0</v>
      </c>
      <c r="R53" s="86">
        <f t="shared" si="18"/>
        <v>37899.020000000004</v>
      </c>
      <c r="S53" s="86">
        <f t="shared" si="18"/>
        <v>75633.07</v>
      </c>
      <c r="T53" s="86">
        <f t="shared" si="18"/>
        <v>0</v>
      </c>
      <c r="U53" s="86">
        <f t="shared" si="18"/>
        <v>108673.85</v>
      </c>
      <c r="V53" s="86">
        <f t="shared" si="18"/>
        <v>0</v>
      </c>
      <c r="W53" s="86">
        <f t="shared" si="18"/>
        <v>0</v>
      </c>
      <c r="X53" s="86">
        <f t="shared" si="18"/>
        <v>1300</v>
      </c>
      <c r="Y53" s="86">
        <f t="shared" si="18"/>
        <v>0</v>
      </c>
      <c r="Z53" s="86">
        <f t="shared" si="18"/>
        <v>0</v>
      </c>
      <c r="AA53" s="86">
        <f t="shared" si="18"/>
        <v>58594.72</v>
      </c>
      <c r="AB53" s="86">
        <f t="shared" si="18"/>
        <v>110944.86</v>
      </c>
      <c r="AC53" s="86">
        <f t="shared" si="18"/>
        <v>0</v>
      </c>
      <c r="AD53" s="86">
        <f t="shared" si="18"/>
        <v>186242.44</v>
      </c>
      <c r="AE53" s="86">
        <f t="shared" si="18"/>
        <v>216388.56</v>
      </c>
      <c r="AF53" s="86">
        <f t="shared" si="18"/>
        <v>0</v>
      </c>
      <c r="AG53" s="86">
        <f t="shared" si="18"/>
        <v>360365.51</v>
      </c>
      <c r="AH53" s="86">
        <f t="shared" si="18"/>
        <v>6600</v>
      </c>
      <c r="AI53" s="86">
        <f t="shared" si="18"/>
        <v>0</v>
      </c>
      <c r="AJ53" s="86">
        <f aca="true" t="shared" si="19" ref="AJ53:BT53">AJ20+AJ28+AJ35+AJ42+AJ46+AJ51</f>
        <v>11700.4</v>
      </c>
      <c r="AK53" s="86">
        <f t="shared" si="19"/>
        <v>7986.54</v>
      </c>
      <c r="AL53" s="86">
        <f t="shared" si="19"/>
        <v>0</v>
      </c>
      <c r="AM53" s="86">
        <f t="shared" si="19"/>
        <v>7986.54</v>
      </c>
      <c r="AN53" s="86">
        <f t="shared" si="19"/>
        <v>500</v>
      </c>
      <c r="AO53" s="86">
        <f t="shared" si="19"/>
        <v>0</v>
      </c>
      <c r="AP53" s="86">
        <f t="shared" si="19"/>
        <v>500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200</v>
      </c>
      <c r="AX53" s="86">
        <f t="shared" si="19"/>
        <v>0</v>
      </c>
      <c r="AY53" s="86">
        <f t="shared" si="19"/>
        <v>200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142100</v>
      </c>
      <c r="BD53" s="86">
        <f t="shared" si="19"/>
        <v>0</v>
      </c>
      <c r="BE53" s="86">
        <f t="shared" si="19"/>
        <v>187103.36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153467.32</v>
      </c>
      <c r="BJ53" s="86">
        <f t="shared" si="19"/>
        <v>0</v>
      </c>
      <c r="BK53" s="86">
        <f t="shared" si="19"/>
        <v>4203.25</v>
      </c>
      <c r="BL53" s="86">
        <f t="shared" si="19"/>
        <v>70909.23</v>
      </c>
      <c r="BM53" s="86">
        <f t="shared" si="19"/>
        <v>0</v>
      </c>
      <c r="BN53" s="86">
        <f t="shared" si="19"/>
        <v>70909.23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265000</v>
      </c>
      <c r="BS53" s="86">
        <f t="shared" si="19"/>
        <v>0</v>
      </c>
      <c r="BT53" s="86">
        <f t="shared" si="19"/>
        <v>265000</v>
      </c>
      <c r="BU53" s="86">
        <f>BU8</f>
        <v>0</v>
      </c>
      <c r="BV53" s="102">
        <f>BV8+BV20+BV28+BV35+BV42+BV46+BV51</f>
        <v>1607450.8</v>
      </c>
      <c r="BW53" s="87">
        <f>BW20+BW28+BW35+BW42+BW46+BW51</f>
        <v>0</v>
      </c>
      <c r="BX53" s="87">
        <f>BX20+BX28+BX35+BX42+BX46+BX51</f>
        <v>2145038.9899999998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110010</v>
      </c>
      <c r="E10" s="89">
        <v>0</v>
      </c>
      <c r="F10" s="90"/>
      <c r="G10" s="88"/>
      <c r="H10" s="89"/>
      <c r="I10" s="90"/>
      <c r="J10" s="97">
        <v>40770</v>
      </c>
      <c r="K10" s="89">
        <v>0</v>
      </c>
      <c r="L10" s="101"/>
      <c r="M10" s="91">
        <v>0</v>
      </c>
      <c r="N10" s="89">
        <v>0</v>
      </c>
      <c r="O10" s="90"/>
      <c r="P10" s="91">
        <v>20100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>
        <v>2500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173380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>
        <v>10470</v>
      </c>
      <c r="E11" s="89">
        <v>0</v>
      </c>
      <c r="F11" s="90"/>
      <c r="G11" s="88"/>
      <c r="H11" s="89"/>
      <c r="I11" s="90"/>
      <c r="J11" s="97">
        <v>2700</v>
      </c>
      <c r="K11" s="89">
        <v>0</v>
      </c>
      <c r="L11" s="101"/>
      <c r="M11" s="91">
        <v>350</v>
      </c>
      <c r="N11" s="89">
        <v>0</v>
      </c>
      <c r="O11" s="90"/>
      <c r="P11" s="91">
        <v>1400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190</v>
      </c>
      <c r="AF11" s="89">
        <v>0</v>
      </c>
      <c r="AG11" s="90"/>
      <c r="AH11" s="91">
        <v>0</v>
      </c>
      <c r="AI11" s="89">
        <v>0</v>
      </c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15110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>
        <v>171256</v>
      </c>
      <c r="E12" s="89">
        <v>0</v>
      </c>
      <c r="F12" s="90"/>
      <c r="G12" s="88"/>
      <c r="H12" s="89"/>
      <c r="I12" s="90"/>
      <c r="J12" s="97">
        <v>1272.2</v>
      </c>
      <c r="K12" s="89">
        <v>0</v>
      </c>
      <c r="L12" s="101"/>
      <c r="M12" s="91">
        <v>8700</v>
      </c>
      <c r="N12" s="89">
        <v>0</v>
      </c>
      <c r="O12" s="90"/>
      <c r="P12" s="91">
        <v>10230</v>
      </c>
      <c r="Q12" s="89">
        <v>0</v>
      </c>
      <c r="R12" s="90"/>
      <c r="S12" s="91">
        <v>61544.09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36576</v>
      </c>
      <c r="AC12" s="89">
        <v>0</v>
      </c>
      <c r="AD12" s="90"/>
      <c r="AE12" s="91">
        <v>64500</v>
      </c>
      <c r="AF12" s="89">
        <v>0</v>
      </c>
      <c r="AG12" s="90"/>
      <c r="AH12" s="91">
        <v>6600</v>
      </c>
      <c r="AI12" s="89">
        <v>0</v>
      </c>
      <c r="AJ12" s="90"/>
      <c r="AK12" s="91">
        <v>1500</v>
      </c>
      <c r="AL12" s="89">
        <v>0</v>
      </c>
      <c r="AM12" s="90"/>
      <c r="AN12" s="91">
        <v>500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>
        <v>200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362878.29000000004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>
        <v>63720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44500</v>
      </c>
      <c r="N13" s="89">
        <v>0</v>
      </c>
      <c r="O13" s="90"/>
      <c r="P13" s="91">
        <v>650</v>
      </c>
      <c r="Q13" s="89">
        <v>0</v>
      </c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55368.86</v>
      </c>
      <c r="AC13" s="89">
        <v>0</v>
      </c>
      <c r="AD13" s="90"/>
      <c r="AE13" s="91">
        <v>4200</v>
      </c>
      <c r="AF13" s="89">
        <v>0</v>
      </c>
      <c r="AG13" s="90"/>
      <c r="AH13" s="91"/>
      <c r="AI13" s="89"/>
      <c r="AJ13" s="90"/>
      <c r="AK13" s="91">
        <v>1000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176000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345438.86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1876.69</v>
      </c>
      <c r="N16" s="89">
        <v>0</v>
      </c>
      <c r="O16" s="90"/>
      <c r="P16" s="97"/>
      <c r="Q16" s="89"/>
      <c r="R16" s="101"/>
      <c r="S16" s="91">
        <v>5325.68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>
        <v>5994.719999999999</v>
      </c>
      <c r="AF16" s="89">
        <v>0</v>
      </c>
      <c r="AG16" s="101"/>
      <c r="AH16" s="97"/>
      <c r="AI16" s="89"/>
      <c r="AJ16" s="101"/>
      <c r="AK16" s="97">
        <v>3375.5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>
        <v>0</v>
      </c>
      <c r="AX16" s="89">
        <v>0</v>
      </c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16572.59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>
        <v>12102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>
        <v>1700</v>
      </c>
      <c r="N19" s="89">
        <v>0</v>
      </c>
      <c r="O19" s="101"/>
      <c r="P19" s="97"/>
      <c r="Q19" s="89"/>
      <c r="R19" s="101"/>
      <c r="S19" s="97">
        <v>1950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1400</v>
      </c>
      <c r="AF19" s="89">
        <v>0</v>
      </c>
      <c r="AG19" s="101"/>
      <c r="AH19" s="97">
        <v>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14637.96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31789.96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368558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44742.2</v>
      </c>
      <c r="K20" s="78">
        <f t="shared" si="1"/>
        <v>0</v>
      </c>
      <c r="L20" s="77">
        <f t="shared" si="1"/>
        <v>0</v>
      </c>
      <c r="M20" s="98">
        <f t="shared" si="1"/>
        <v>57126.69</v>
      </c>
      <c r="N20" s="78">
        <f t="shared" si="1"/>
        <v>0</v>
      </c>
      <c r="O20" s="77">
        <f t="shared" si="1"/>
        <v>0</v>
      </c>
      <c r="P20" s="98">
        <f t="shared" si="1"/>
        <v>32380</v>
      </c>
      <c r="Q20" s="78">
        <f t="shared" si="1"/>
        <v>0</v>
      </c>
      <c r="R20" s="77">
        <f t="shared" si="1"/>
        <v>0</v>
      </c>
      <c r="S20" s="98">
        <f t="shared" si="1"/>
        <v>68819.76999999999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91944.86</v>
      </c>
      <c r="AC20" s="78">
        <f t="shared" si="1"/>
        <v>0</v>
      </c>
      <c r="AD20" s="77">
        <f t="shared" si="1"/>
        <v>0</v>
      </c>
      <c r="AE20" s="98">
        <f t="shared" si="1"/>
        <v>78784.72</v>
      </c>
      <c r="AF20" s="78">
        <f t="shared" si="1"/>
        <v>0</v>
      </c>
      <c r="AG20" s="77">
        <f t="shared" si="1"/>
        <v>0</v>
      </c>
      <c r="AH20" s="98">
        <f t="shared" si="1"/>
        <v>6600</v>
      </c>
      <c r="AI20" s="78">
        <f t="shared" si="1"/>
        <v>0</v>
      </c>
      <c r="AJ20" s="77">
        <f t="shared" si="1"/>
        <v>0</v>
      </c>
      <c r="AK20" s="98">
        <f t="shared" si="1"/>
        <v>5875.5</v>
      </c>
      <c r="AL20" s="78">
        <f t="shared" si="1"/>
        <v>0</v>
      </c>
      <c r="AM20" s="77">
        <f t="shared" si="1"/>
        <v>0</v>
      </c>
      <c r="AN20" s="98">
        <f t="shared" si="1"/>
        <v>500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176000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14637.96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946169.7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>
        <v>7000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21000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14000</v>
      </c>
      <c r="AC24" s="89">
        <v>0</v>
      </c>
      <c r="AD24" s="101"/>
      <c r="AE24" s="97">
        <v>65100</v>
      </c>
      <c r="AF24" s="89">
        <v>0</v>
      </c>
      <c r="AG24" s="101"/>
      <c r="AH24" s="97"/>
      <c r="AI24" s="89"/>
      <c r="AJ24" s="101"/>
      <c r="AK24" s="97">
        <v>1500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108600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3147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3147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21000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14000</v>
      </c>
      <c r="AC28" s="78">
        <f t="shared" si="3"/>
        <v>0</v>
      </c>
      <c r="AD28" s="77">
        <f t="shared" si="3"/>
        <v>0</v>
      </c>
      <c r="AE28" s="98">
        <f t="shared" si="3"/>
        <v>65100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1500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3147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111747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74138.95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74138.95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74138.95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74138.95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245000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265000</v>
      </c>
      <c r="BS51" s="78">
        <f>BS49+BS50</f>
        <v>0</v>
      </c>
      <c r="BT51" s="77">
        <f>BT49+BT50</f>
        <v>0</v>
      </c>
      <c r="BU51" s="85"/>
      <c r="BV51" s="85">
        <f>BV49+BV50</f>
        <v>265000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375558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44742.2</v>
      </c>
      <c r="K53" s="86">
        <f t="shared" si="11"/>
        <v>0</v>
      </c>
      <c r="L53" s="86">
        <f t="shared" si="11"/>
        <v>0</v>
      </c>
      <c r="M53" s="86">
        <f t="shared" si="11"/>
        <v>57126.69</v>
      </c>
      <c r="N53" s="86">
        <f t="shared" si="11"/>
        <v>0</v>
      </c>
      <c r="O53" s="86">
        <f t="shared" si="11"/>
        <v>0</v>
      </c>
      <c r="P53" s="86">
        <f t="shared" si="11"/>
        <v>32380</v>
      </c>
      <c r="Q53" s="86">
        <f t="shared" si="11"/>
        <v>0</v>
      </c>
      <c r="R53" s="86">
        <f t="shared" si="11"/>
        <v>0</v>
      </c>
      <c r="S53" s="86">
        <f t="shared" si="11"/>
        <v>89819.76999999999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105944.86</v>
      </c>
      <c r="AC53" s="86">
        <f t="shared" si="11"/>
        <v>0</v>
      </c>
      <c r="AD53" s="86">
        <f t="shared" si="11"/>
        <v>0</v>
      </c>
      <c r="AE53" s="86">
        <f t="shared" si="11"/>
        <v>143884.72</v>
      </c>
      <c r="AF53" s="86">
        <f t="shared" si="11"/>
        <v>0</v>
      </c>
      <c r="AG53" s="86">
        <f t="shared" si="11"/>
        <v>0</v>
      </c>
      <c r="AH53" s="86">
        <f t="shared" si="11"/>
        <v>6600</v>
      </c>
      <c r="AI53" s="86">
        <f t="shared" si="11"/>
        <v>0</v>
      </c>
      <c r="AJ53" s="86">
        <f t="shared" si="11"/>
        <v>0</v>
      </c>
      <c r="AK53" s="86">
        <f t="shared" si="11"/>
        <v>7375.5</v>
      </c>
      <c r="AL53" s="86">
        <f t="shared" si="11"/>
        <v>0</v>
      </c>
      <c r="AM53" s="86">
        <f t="shared" si="11"/>
        <v>0</v>
      </c>
      <c r="AN53" s="86">
        <f t="shared" si="11"/>
        <v>500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179147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14637.96</v>
      </c>
      <c r="BJ53" s="86">
        <f t="shared" si="11"/>
        <v>0</v>
      </c>
      <c r="BK53" s="86">
        <f t="shared" si="11"/>
        <v>0</v>
      </c>
      <c r="BL53" s="86">
        <f t="shared" si="11"/>
        <v>74138.95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265000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1397055.65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110010</v>
      </c>
      <c r="E10" s="89">
        <v>0</v>
      </c>
      <c r="F10" s="90"/>
      <c r="G10" s="88"/>
      <c r="H10" s="89"/>
      <c r="I10" s="90"/>
      <c r="J10" s="97">
        <v>40770</v>
      </c>
      <c r="K10" s="89">
        <v>0</v>
      </c>
      <c r="L10" s="101"/>
      <c r="M10" s="91">
        <v>0</v>
      </c>
      <c r="N10" s="89">
        <v>0</v>
      </c>
      <c r="O10" s="90"/>
      <c r="P10" s="91">
        <v>20100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>
        <v>2500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173380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>
        <v>10470</v>
      </c>
      <c r="E11" s="89">
        <v>0</v>
      </c>
      <c r="F11" s="90"/>
      <c r="G11" s="88"/>
      <c r="H11" s="89"/>
      <c r="I11" s="90"/>
      <c r="J11" s="97">
        <v>2700</v>
      </c>
      <c r="K11" s="89">
        <v>0</v>
      </c>
      <c r="L11" s="101"/>
      <c r="M11" s="91">
        <v>350</v>
      </c>
      <c r="N11" s="89">
        <v>0</v>
      </c>
      <c r="O11" s="90"/>
      <c r="P11" s="91">
        <v>1400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190</v>
      </c>
      <c r="AF11" s="89">
        <v>0</v>
      </c>
      <c r="AG11" s="90"/>
      <c r="AH11" s="91">
        <v>0</v>
      </c>
      <c r="AI11" s="89">
        <v>0</v>
      </c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15110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>
        <v>171256</v>
      </c>
      <c r="E12" s="89">
        <v>0</v>
      </c>
      <c r="F12" s="90"/>
      <c r="G12" s="88"/>
      <c r="H12" s="89"/>
      <c r="I12" s="90"/>
      <c r="J12" s="97">
        <v>1272.2</v>
      </c>
      <c r="K12" s="89">
        <v>0</v>
      </c>
      <c r="L12" s="101"/>
      <c r="M12" s="91">
        <v>8700</v>
      </c>
      <c r="N12" s="89">
        <v>0</v>
      </c>
      <c r="O12" s="90"/>
      <c r="P12" s="91">
        <v>10230</v>
      </c>
      <c r="Q12" s="89">
        <v>0</v>
      </c>
      <c r="R12" s="90"/>
      <c r="S12" s="91">
        <v>61544.09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36576</v>
      </c>
      <c r="AC12" s="89">
        <v>0</v>
      </c>
      <c r="AD12" s="90"/>
      <c r="AE12" s="91">
        <v>68625.8</v>
      </c>
      <c r="AF12" s="89">
        <v>0</v>
      </c>
      <c r="AG12" s="90"/>
      <c r="AH12" s="91">
        <v>6600</v>
      </c>
      <c r="AI12" s="89">
        <v>0</v>
      </c>
      <c r="AJ12" s="90"/>
      <c r="AK12" s="91">
        <v>1500</v>
      </c>
      <c r="AL12" s="89">
        <v>0</v>
      </c>
      <c r="AM12" s="90"/>
      <c r="AN12" s="91">
        <v>500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>
        <v>200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367004.09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>
        <v>63720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44500</v>
      </c>
      <c r="N13" s="89">
        <v>0</v>
      </c>
      <c r="O13" s="90"/>
      <c r="P13" s="91">
        <v>650</v>
      </c>
      <c r="Q13" s="89">
        <v>0</v>
      </c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55368.86</v>
      </c>
      <c r="AC13" s="89">
        <v>0</v>
      </c>
      <c r="AD13" s="90"/>
      <c r="AE13" s="91">
        <v>4200</v>
      </c>
      <c r="AF13" s="89">
        <v>0</v>
      </c>
      <c r="AG13" s="90"/>
      <c r="AH13" s="91"/>
      <c r="AI13" s="89"/>
      <c r="AJ13" s="90"/>
      <c r="AK13" s="91">
        <v>1000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176000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345438.86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1737.4</v>
      </c>
      <c r="N16" s="89">
        <v>0</v>
      </c>
      <c r="O16" s="90"/>
      <c r="P16" s="97"/>
      <c r="Q16" s="89"/>
      <c r="R16" s="101"/>
      <c r="S16" s="91">
        <v>3691.48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>
        <v>5393.5</v>
      </c>
      <c r="AF16" s="89">
        <v>0</v>
      </c>
      <c r="AG16" s="101"/>
      <c r="AH16" s="97"/>
      <c r="AI16" s="89"/>
      <c r="AJ16" s="101"/>
      <c r="AK16" s="97">
        <v>2731.98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>
        <v>0</v>
      </c>
      <c r="AX16" s="89">
        <v>0</v>
      </c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13554.36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>
        <v>12102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>
        <v>1700</v>
      </c>
      <c r="N19" s="89">
        <v>0</v>
      </c>
      <c r="O19" s="101"/>
      <c r="P19" s="97"/>
      <c r="Q19" s="89"/>
      <c r="R19" s="101"/>
      <c r="S19" s="97">
        <v>1950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1400</v>
      </c>
      <c r="AF19" s="89">
        <v>0</v>
      </c>
      <c r="AG19" s="101"/>
      <c r="AH19" s="97">
        <v>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14910.7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32062.7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368558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44742.2</v>
      </c>
      <c r="K20" s="78">
        <f t="shared" si="1"/>
        <v>0</v>
      </c>
      <c r="L20" s="77">
        <f t="shared" si="1"/>
        <v>0</v>
      </c>
      <c r="M20" s="98">
        <f t="shared" si="1"/>
        <v>56987.4</v>
      </c>
      <c r="N20" s="78">
        <f t="shared" si="1"/>
        <v>0</v>
      </c>
      <c r="O20" s="77">
        <f t="shared" si="1"/>
        <v>0</v>
      </c>
      <c r="P20" s="98">
        <f t="shared" si="1"/>
        <v>32380</v>
      </c>
      <c r="Q20" s="78">
        <f t="shared" si="1"/>
        <v>0</v>
      </c>
      <c r="R20" s="77">
        <f t="shared" si="1"/>
        <v>0</v>
      </c>
      <c r="S20" s="98">
        <f t="shared" si="1"/>
        <v>67185.57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91944.86</v>
      </c>
      <c r="AC20" s="78">
        <f t="shared" si="1"/>
        <v>0</v>
      </c>
      <c r="AD20" s="77">
        <f t="shared" si="1"/>
        <v>0</v>
      </c>
      <c r="AE20" s="98">
        <f t="shared" si="1"/>
        <v>82309.3</v>
      </c>
      <c r="AF20" s="78">
        <f t="shared" si="1"/>
        <v>0</v>
      </c>
      <c r="AG20" s="77">
        <f t="shared" si="1"/>
        <v>0</v>
      </c>
      <c r="AH20" s="98">
        <f t="shared" si="1"/>
        <v>6600</v>
      </c>
      <c r="AI20" s="78">
        <f t="shared" si="1"/>
        <v>0</v>
      </c>
      <c r="AJ20" s="77">
        <f t="shared" si="1"/>
        <v>0</v>
      </c>
      <c r="AK20" s="98">
        <f t="shared" si="1"/>
        <v>5231.98</v>
      </c>
      <c r="AL20" s="78">
        <f t="shared" si="1"/>
        <v>0</v>
      </c>
      <c r="AM20" s="77">
        <f t="shared" si="1"/>
        <v>0</v>
      </c>
      <c r="AN20" s="98">
        <f t="shared" si="1"/>
        <v>500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176000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14910.7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947550.01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>
        <v>7000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21000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14000</v>
      </c>
      <c r="AC24" s="89">
        <v>0</v>
      </c>
      <c r="AD24" s="101"/>
      <c r="AE24" s="97">
        <v>92000</v>
      </c>
      <c r="AF24" s="89">
        <v>0</v>
      </c>
      <c r="AG24" s="101"/>
      <c r="AH24" s="97"/>
      <c r="AI24" s="89"/>
      <c r="AJ24" s="101"/>
      <c r="AK24" s="97">
        <v>1500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135500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3147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3147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21000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14000</v>
      </c>
      <c r="AC28" s="78">
        <f t="shared" si="3"/>
        <v>0</v>
      </c>
      <c r="AD28" s="77">
        <f t="shared" si="3"/>
        <v>0</v>
      </c>
      <c r="AE28" s="98">
        <f t="shared" si="3"/>
        <v>92000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1500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3147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138647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45858.64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45858.64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45858.64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45858.64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245000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265000</v>
      </c>
      <c r="BS51" s="78">
        <f>BS49+BS50</f>
        <v>0</v>
      </c>
      <c r="BT51" s="77">
        <f>BT49+BT50</f>
        <v>0</v>
      </c>
      <c r="BU51" s="85"/>
      <c r="BV51" s="85">
        <f>BV49+BV50</f>
        <v>265000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375558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44742.2</v>
      </c>
      <c r="K53" s="86">
        <f t="shared" si="11"/>
        <v>0</v>
      </c>
      <c r="L53" s="86">
        <f t="shared" si="11"/>
        <v>0</v>
      </c>
      <c r="M53" s="86">
        <f t="shared" si="11"/>
        <v>56987.4</v>
      </c>
      <c r="N53" s="86">
        <f t="shared" si="11"/>
        <v>0</v>
      </c>
      <c r="O53" s="86">
        <f t="shared" si="11"/>
        <v>0</v>
      </c>
      <c r="P53" s="86">
        <f t="shared" si="11"/>
        <v>32380</v>
      </c>
      <c r="Q53" s="86">
        <f t="shared" si="11"/>
        <v>0</v>
      </c>
      <c r="R53" s="86">
        <f t="shared" si="11"/>
        <v>0</v>
      </c>
      <c r="S53" s="86">
        <f t="shared" si="11"/>
        <v>88185.57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105944.86</v>
      </c>
      <c r="AC53" s="86">
        <f t="shared" si="11"/>
        <v>0</v>
      </c>
      <c r="AD53" s="86">
        <f t="shared" si="11"/>
        <v>0</v>
      </c>
      <c r="AE53" s="86">
        <f t="shared" si="11"/>
        <v>174309.3</v>
      </c>
      <c r="AF53" s="86">
        <f t="shared" si="11"/>
        <v>0</v>
      </c>
      <c r="AG53" s="86">
        <f t="shared" si="11"/>
        <v>0</v>
      </c>
      <c r="AH53" s="86">
        <f t="shared" si="11"/>
        <v>6600</v>
      </c>
      <c r="AI53" s="86">
        <f t="shared" si="11"/>
        <v>0</v>
      </c>
      <c r="AJ53" s="86">
        <f t="shared" si="11"/>
        <v>0</v>
      </c>
      <c r="AK53" s="86">
        <f t="shared" si="11"/>
        <v>6731.98</v>
      </c>
      <c r="AL53" s="86">
        <f t="shared" si="11"/>
        <v>0</v>
      </c>
      <c r="AM53" s="86">
        <f t="shared" si="11"/>
        <v>0</v>
      </c>
      <c r="AN53" s="86">
        <f t="shared" si="11"/>
        <v>500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179147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14910.7</v>
      </c>
      <c r="BJ53" s="86">
        <f t="shared" si="11"/>
        <v>0</v>
      </c>
      <c r="BK53" s="86">
        <f t="shared" si="11"/>
        <v>0</v>
      </c>
      <c r="BL53" s="86">
        <f t="shared" si="11"/>
        <v>45858.64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265000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1397055.65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2018-03-01T12:46:41Z</dcterms:modified>
  <cp:category/>
  <cp:version/>
  <cp:contentType/>
  <cp:contentStatus/>
</cp:coreProperties>
</file>