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<sst xmlns="http://schemas.openxmlformats.org/spreadsheetml/2006/main" count="870" uniqueCount="151">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</sst>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111329.15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800000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154642.25</v>
      </c>
      <c r="E10" s="45">
        <v>149910.01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154642.25</v>
      </c>
      <c r="E16" s="51">
        <f>E10+E11+E12+E13+E14+E15</f>
        <v>149910.01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1131199.4700000002</v>
      </c>
      <c r="E18" s="45">
        <v>1162036.5300000003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1131199.4700000002</v>
      </c>
      <c r="E23" s="51">
        <f>E18+E19+E20+E21+E22</f>
        <v>1162036.5300000003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86080</v>
      </c>
      <c r="E25" s="45">
        <v>88490.95</v>
      </c>
    </row>
    <row r="26" spans="2:5" ht="15">
      <c r="B26" s="13">
        <v>30200</v>
      </c>
      <c r="C26" s="54" t="s">
        <v>28</v>
      </c>
      <c r="D26" s="39">
        <v>500</v>
      </c>
      <c r="E26" s="45">
        <v>1022.4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>
        <v>87159.2</v>
      </c>
      <c r="E28" s="45">
        <v>112151.86</v>
      </c>
    </row>
    <row r="29" spans="2:5" ht="15">
      <c r="B29" s="13">
        <v>30500</v>
      </c>
      <c r="C29" s="54" t="s">
        <v>31</v>
      </c>
      <c r="D29" s="60">
        <v>2000</v>
      </c>
      <c r="E29" s="50">
        <v>4194.01</v>
      </c>
    </row>
    <row r="30" spans="2:5" ht="15.75" thickBot="1">
      <c r="B30" s="16">
        <v>30000</v>
      </c>
      <c r="C30" s="15" t="s">
        <v>32</v>
      </c>
      <c r="D30" s="48">
        <f>D25+D26+D27+D28+D29</f>
        <v>175839.2</v>
      </c>
      <c r="E30" s="51">
        <f>E25+E26+E27+E28+E29</f>
        <v>205959.22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55000</v>
      </c>
      <c r="E33" s="59">
        <v>252132.96</v>
      </c>
    </row>
    <row r="34" spans="2:5" ht="15">
      <c r="B34" s="13">
        <v>40300</v>
      </c>
      <c r="C34" s="54" t="s">
        <v>37</v>
      </c>
      <c r="D34" s="61">
        <v>75000</v>
      </c>
      <c r="E34" s="45">
        <v>118983.41</v>
      </c>
    </row>
    <row r="35" spans="2:5" ht="15">
      <c r="B35" s="13">
        <v>40400</v>
      </c>
      <c r="C35" s="54" t="s">
        <v>38</v>
      </c>
      <c r="D35" s="39">
        <v>400</v>
      </c>
      <c r="E35" s="45">
        <v>1900</v>
      </c>
    </row>
    <row r="36" spans="2:5" ht="15">
      <c r="B36" s="13">
        <v>40500</v>
      </c>
      <c r="C36" s="54" t="s">
        <v>39</v>
      </c>
      <c r="D36" s="49">
        <v>1000</v>
      </c>
      <c r="E36" s="50">
        <v>1000</v>
      </c>
    </row>
    <row r="37" spans="2:5" ht="15.75" thickBot="1">
      <c r="B37" s="16">
        <v>40000</v>
      </c>
      <c r="C37" s="15" t="s">
        <v>40</v>
      </c>
      <c r="D37" s="48">
        <f>D32+D33+D34+D35+D36</f>
        <v>131400</v>
      </c>
      <c r="E37" s="51">
        <f>E32+E33+E34+E35+E36</f>
        <v>374016.37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24774.66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24774.66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475500</v>
      </c>
      <c r="E54" s="45">
        <v>477455.4</v>
      </c>
    </row>
    <row r="55" spans="2:5" ht="15">
      <c r="B55" s="13">
        <v>90200</v>
      </c>
      <c r="C55" s="54" t="s">
        <v>62</v>
      </c>
      <c r="D55" s="61">
        <v>20000</v>
      </c>
      <c r="E55" s="62">
        <v>20895.5</v>
      </c>
    </row>
    <row r="56" spans="2:5" ht="15.75" thickBot="1">
      <c r="B56" s="16">
        <v>90000</v>
      </c>
      <c r="C56" s="15" t="s">
        <v>63</v>
      </c>
      <c r="D56" s="48">
        <f>D54+D55</f>
        <v>495500</v>
      </c>
      <c r="E56" s="51">
        <f>E54+E55</f>
        <v>498350.9</v>
      </c>
    </row>
    <row r="57" spans="2:5" ht="16.5" thickBot="1" thickTop="1">
      <c r="B57" s="109" t="s">
        <v>64</v>
      </c>
      <c r="C57" s="110"/>
      <c r="D57" s="52">
        <f>D16+D23+D30+D37+D43+D49+D52+D56</f>
        <v>2088580.9200000002</v>
      </c>
      <c r="E57" s="55">
        <f>E16+E23+E30+E37+E43+E49+E52+E56</f>
        <v>2415047.6900000004</v>
      </c>
    </row>
    <row r="58" spans="2:5" ht="16.5" thickBot="1" thickTop="1">
      <c r="B58" s="109" t="s">
        <v>65</v>
      </c>
      <c r="C58" s="110"/>
      <c r="D58" s="52">
        <f>D57+D5+D6+D7+D8</f>
        <v>2199910.0700000003</v>
      </c>
      <c r="E58" s="55">
        <f>E57+E5+E6+E7+E8</f>
        <v>3215047.6900000004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154092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154092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955885.4700000001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955885.4700000001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86152</v>
      </c>
      <c r="E25" s="45"/>
    </row>
    <row r="26" spans="2:5" ht="15">
      <c r="B26" s="13">
        <v>30200</v>
      </c>
      <c r="C26" s="54" t="s">
        <v>28</v>
      </c>
      <c r="D26" s="39">
        <v>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87159.2</v>
      </c>
      <c r="E28" s="45"/>
    </row>
    <row r="29" spans="2:5" ht="15">
      <c r="B29" s="13">
        <v>30500</v>
      </c>
      <c r="C29" s="54" t="s">
        <v>31</v>
      </c>
      <c r="D29" s="60">
        <v>2000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175911.2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400</v>
      </c>
      <c r="E35" s="45"/>
    </row>
    <row r="36" spans="2:5" ht="15">
      <c r="B36" s="13">
        <v>40500</v>
      </c>
      <c r="C36" s="54" t="s">
        <v>39</v>
      </c>
      <c r="D36" s="49">
        <v>1500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51900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475500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495500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1833288.6700000002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1833288.6700000002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154092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154092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955885.4700000001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955885.4700000001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86202</v>
      </c>
      <c r="E25" s="45"/>
    </row>
    <row r="26" spans="2:5" ht="15">
      <c r="B26" s="13">
        <v>30200</v>
      </c>
      <c r="C26" s="54" t="s">
        <v>28</v>
      </c>
      <c r="D26" s="39">
        <v>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87159.2</v>
      </c>
      <c r="E28" s="45"/>
    </row>
    <row r="29" spans="2:5" ht="15">
      <c r="B29" s="13">
        <v>30500</v>
      </c>
      <c r="C29" s="54" t="s">
        <v>31</v>
      </c>
      <c r="D29" s="60">
        <v>2000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175961.2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61000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400</v>
      </c>
      <c r="E35" s="45"/>
    </row>
    <row r="36" spans="2:5" ht="15">
      <c r="B36" s="13">
        <v>40500</v>
      </c>
      <c r="C36" s="54" t="s">
        <v>39</v>
      </c>
      <c r="D36" s="49">
        <v>1600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475500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495500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1844438.6700000002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1844438.6700000002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115950</v>
      </c>
      <c r="E10" s="89">
        <v>0</v>
      </c>
      <c r="F10" s="90">
        <v>115950</v>
      </c>
      <c r="G10" s="88"/>
      <c r="H10" s="89"/>
      <c r="I10" s="90"/>
      <c r="J10" s="97">
        <v>43350</v>
      </c>
      <c r="K10" s="89">
        <v>0</v>
      </c>
      <c r="L10" s="101">
        <v>43350</v>
      </c>
      <c r="M10" s="91">
        <v>0</v>
      </c>
      <c r="N10" s="89">
        <v>0</v>
      </c>
      <c r="O10" s="90">
        <v>0</v>
      </c>
      <c r="P10" s="91">
        <v>21000</v>
      </c>
      <c r="Q10" s="89">
        <v>0</v>
      </c>
      <c r="R10" s="90">
        <v>21000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>
        <v>0</v>
      </c>
      <c r="AF10" s="89">
        <v>0</v>
      </c>
      <c r="AG10" s="90">
        <v>0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6500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186800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180300</v>
      </c>
    </row>
    <row r="11" spans="2:76" ht="15">
      <c r="B11" s="13">
        <v>102</v>
      </c>
      <c r="C11" s="25" t="s">
        <v>92</v>
      </c>
      <c r="D11" s="88">
        <v>12230</v>
      </c>
      <c r="E11" s="89">
        <v>0</v>
      </c>
      <c r="F11" s="90">
        <v>12230</v>
      </c>
      <c r="G11" s="88"/>
      <c r="H11" s="89"/>
      <c r="I11" s="90"/>
      <c r="J11" s="97">
        <v>3000</v>
      </c>
      <c r="K11" s="89">
        <v>0</v>
      </c>
      <c r="L11" s="101">
        <v>3000</v>
      </c>
      <c r="M11" s="91">
        <v>350</v>
      </c>
      <c r="N11" s="89">
        <v>0</v>
      </c>
      <c r="O11" s="90">
        <v>350</v>
      </c>
      <c r="P11" s="91">
        <v>1450</v>
      </c>
      <c r="Q11" s="89">
        <v>0</v>
      </c>
      <c r="R11" s="90">
        <v>1450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350</v>
      </c>
      <c r="AF11" s="89">
        <v>0</v>
      </c>
      <c r="AG11" s="90">
        <v>350</v>
      </c>
      <c r="AH11" s="91">
        <v>0</v>
      </c>
      <c r="AI11" s="89">
        <v>0</v>
      </c>
      <c r="AJ11" s="90">
        <v>0</v>
      </c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17380</v>
      </c>
      <c r="BW11" s="77">
        <f t="shared" si="1"/>
        <v>0</v>
      </c>
      <c r="BX11" s="79">
        <f t="shared" si="2"/>
        <v>17380</v>
      </c>
    </row>
    <row r="12" spans="2:76" ht="15">
      <c r="B12" s="13">
        <v>103</v>
      </c>
      <c r="C12" s="25" t="s">
        <v>93</v>
      </c>
      <c r="D12" s="88">
        <v>390626</v>
      </c>
      <c r="E12" s="89">
        <v>0</v>
      </c>
      <c r="F12" s="90">
        <v>471445.11</v>
      </c>
      <c r="G12" s="88"/>
      <c r="H12" s="89"/>
      <c r="I12" s="90"/>
      <c r="J12" s="97">
        <v>1000</v>
      </c>
      <c r="K12" s="89">
        <v>0</v>
      </c>
      <c r="L12" s="101">
        <v>1150</v>
      </c>
      <c r="M12" s="91">
        <v>2000</v>
      </c>
      <c r="N12" s="89">
        <v>0</v>
      </c>
      <c r="O12" s="90">
        <v>2000</v>
      </c>
      <c r="P12" s="91">
        <v>14400</v>
      </c>
      <c r="Q12" s="89">
        <v>0</v>
      </c>
      <c r="R12" s="90">
        <v>21647.63</v>
      </c>
      <c r="S12" s="91">
        <v>107930</v>
      </c>
      <c r="T12" s="89">
        <v>0</v>
      </c>
      <c r="U12" s="90">
        <v>161400.28999999998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34500</v>
      </c>
      <c r="AC12" s="89">
        <v>0</v>
      </c>
      <c r="AD12" s="90">
        <v>40239.420000000006</v>
      </c>
      <c r="AE12" s="91">
        <v>167000</v>
      </c>
      <c r="AF12" s="89">
        <v>0</v>
      </c>
      <c r="AG12" s="90">
        <v>210554.36</v>
      </c>
      <c r="AH12" s="91">
        <v>8000</v>
      </c>
      <c r="AI12" s="89">
        <v>0</v>
      </c>
      <c r="AJ12" s="90">
        <v>8339.99</v>
      </c>
      <c r="AK12" s="91">
        <v>1850</v>
      </c>
      <c r="AL12" s="89">
        <v>0</v>
      </c>
      <c r="AM12" s="90">
        <v>1850</v>
      </c>
      <c r="AN12" s="91">
        <v>200</v>
      </c>
      <c r="AO12" s="89">
        <v>0</v>
      </c>
      <c r="AP12" s="90">
        <v>200</v>
      </c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727506</v>
      </c>
      <c r="BW12" s="77">
        <f t="shared" si="1"/>
        <v>0</v>
      </c>
      <c r="BX12" s="79">
        <f t="shared" si="2"/>
        <v>918826.8</v>
      </c>
    </row>
    <row r="13" spans="2:76" ht="15">
      <c r="B13" s="13">
        <v>104</v>
      </c>
      <c r="C13" s="25" t="s">
        <v>19</v>
      </c>
      <c r="D13" s="88">
        <v>79269</v>
      </c>
      <c r="E13" s="89">
        <v>0</v>
      </c>
      <c r="F13" s="90">
        <v>148389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47060</v>
      </c>
      <c r="N13" s="89">
        <v>0</v>
      </c>
      <c r="O13" s="90">
        <v>67761.95999999999</v>
      </c>
      <c r="P13" s="91">
        <v>0</v>
      </c>
      <c r="Q13" s="89">
        <v>0</v>
      </c>
      <c r="R13" s="90">
        <v>0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85967</v>
      </c>
      <c r="AC13" s="89">
        <v>0</v>
      </c>
      <c r="AD13" s="90">
        <v>93327.09</v>
      </c>
      <c r="AE13" s="91">
        <v>4108</v>
      </c>
      <c r="AF13" s="89">
        <v>0</v>
      </c>
      <c r="AG13" s="90">
        <v>12473.66</v>
      </c>
      <c r="AH13" s="91">
        <v>1500</v>
      </c>
      <c r="AI13" s="89">
        <v>0</v>
      </c>
      <c r="AJ13" s="90">
        <v>11393.9</v>
      </c>
      <c r="AK13" s="91">
        <v>1000</v>
      </c>
      <c r="AL13" s="89">
        <v>0</v>
      </c>
      <c r="AM13" s="90">
        <v>1300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182160</v>
      </c>
      <c r="BD13" s="89">
        <v>0</v>
      </c>
      <c r="BE13" s="101">
        <v>183898.1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401064</v>
      </c>
      <c r="BW13" s="77">
        <f t="shared" si="1"/>
        <v>0</v>
      </c>
      <c r="BX13" s="79">
        <f t="shared" si="2"/>
        <v>518543.70999999996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>
        <v>1280.38</v>
      </c>
      <c r="N16" s="89">
        <v>0</v>
      </c>
      <c r="O16" s="90">
        <v>1280.38</v>
      </c>
      <c r="P16" s="97"/>
      <c r="Q16" s="89"/>
      <c r="R16" s="101"/>
      <c r="S16" s="91">
        <v>1776.91</v>
      </c>
      <c r="T16" s="89">
        <v>0</v>
      </c>
      <c r="U16" s="90">
        <v>1776.91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3441.2200000000003</v>
      </c>
      <c r="AF16" s="89">
        <v>0</v>
      </c>
      <c r="AG16" s="101">
        <v>3441.2200000000003</v>
      </c>
      <c r="AH16" s="97"/>
      <c r="AI16" s="89"/>
      <c r="AJ16" s="101"/>
      <c r="AK16" s="97">
        <v>9.81</v>
      </c>
      <c r="AL16" s="89">
        <v>0</v>
      </c>
      <c r="AM16" s="101">
        <v>19.62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>
        <v>0</v>
      </c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6508.320000000001</v>
      </c>
      <c r="BW16" s="77">
        <f t="shared" si="1"/>
        <v>0</v>
      </c>
      <c r="BX16" s="79">
        <f t="shared" si="2"/>
        <v>6518.13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>
        <v>2000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1"/>
        <v>0</v>
      </c>
      <c r="BX18" s="79">
        <f t="shared" si="2"/>
        <v>2000</v>
      </c>
    </row>
    <row r="19" spans="2:76" ht="15">
      <c r="B19" s="13">
        <v>110</v>
      </c>
      <c r="C19" s="25" t="s">
        <v>98</v>
      </c>
      <c r="D19" s="88">
        <v>13800</v>
      </c>
      <c r="E19" s="89">
        <v>0</v>
      </c>
      <c r="F19" s="90">
        <v>24316.54</v>
      </c>
      <c r="G19" s="88"/>
      <c r="H19" s="89"/>
      <c r="I19" s="90"/>
      <c r="J19" s="97"/>
      <c r="K19" s="89"/>
      <c r="L19" s="101"/>
      <c r="M19" s="97">
        <v>1600</v>
      </c>
      <c r="N19" s="89">
        <v>0</v>
      </c>
      <c r="O19" s="101">
        <v>1600</v>
      </c>
      <c r="P19" s="97"/>
      <c r="Q19" s="89"/>
      <c r="R19" s="101"/>
      <c r="S19" s="97">
        <v>1650</v>
      </c>
      <c r="T19" s="89">
        <v>0</v>
      </c>
      <c r="U19" s="101">
        <v>2009.84</v>
      </c>
      <c r="V19" s="97">
        <v>0</v>
      </c>
      <c r="W19" s="89">
        <v>0</v>
      </c>
      <c r="X19" s="101">
        <v>0</v>
      </c>
      <c r="Y19" s="97"/>
      <c r="Z19" s="89"/>
      <c r="AA19" s="101"/>
      <c r="AB19" s="97"/>
      <c r="AC19" s="89"/>
      <c r="AD19" s="101"/>
      <c r="AE19" s="97">
        <v>500</v>
      </c>
      <c r="AF19" s="89">
        <v>0</v>
      </c>
      <c r="AG19" s="101">
        <v>500</v>
      </c>
      <c r="AH19" s="97">
        <v>0</v>
      </c>
      <c r="AI19" s="89">
        <v>0</v>
      </c>
      <c r="AJ19" s="101">
        <v>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>
        <v>0</v>
      </c>
      <c r="BD19" s="89">
        <v>0</v>
      </c>
      <c r="BE19" s="101">
        <v>0</v>
      </c>
      <c r="BF19" s="97"/>
      <c r="BG19" s="89"/>
      <c r="BH19" s="101"/>
      <c r="BI19" s="97">
        <v>25153.16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42703.16</v>
      </c>
      <c r="BW19" s="77">
        <f t="shared" si="1"/>
        <v>0</v>
      </c>
      <c r="BX19" s="79">
        <f t="shared" si="2"/>
        <v>38426.380000000005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613875</v>
      </c>
      <c r="E20" s="78">
        <f t="shared" si="3"/>
        <v>0</v>
      </c>
      <c r="F20" s="79">
        <f t="shared" si="3"/>
        <v>774330.65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47350</v>
      </c>
      <c r="K20" s="78">
        <f t="shared" si="3"/>
        <v>0</v>
      </c>
      <c r="L20" s="77">
        <f t="shared" si="3"/>
        <v>47500</v>
      </c>
      <c r="M20" s="98">
        <f t="shared" si="3"/>
        <v>52290.38</v>
      </c>
      <c r="N20" s="78">
        <f t="shared" si="3"/>
        <v>0</v>
      </c>
      <c r="O20" s="77">
        <f t="shared" si="3"/>
        <v>72992.34</v>
      </c>
      <c r="P20" s="98">
        <f t="shared" si="3"/>
        <v>36850</v>
      </c>
      <c r="Q20" s="78">
        <f t="shared" si="3"/>
        <v>0</v>
      </c>
      <c r="R20" s="77">
        <f t="shared" si="3"/>
        <v>44097.630000000005</v>
      </c>
      <c r="S20" s="98">
        <f t="shared" si="3"/>
        <v>111356.91</v>
      </c>
      <c r="T20" s="78">
        <f t="shared" si="3"/>
        <v>0</v>
      </c>
      <c r="U20" s="77">
        <f t="shared" si="3"/>
        <v>165187.03999999998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120467</v>
      </c>
      <c r="AC20" s="78">
        <f t="shared" si="3"/>
        <v>0</v>
      </c>
      <c r="AD20" s="77">
        <f t="shared" si="3"/>
        <v>133566.51</v>
      </c>
      <c r="AE20" s="98">
        <f t="shared" si="3"/>
        <v>175399.22</v>
      </c>
      <c r="AF20" s="78">
        <f t="shared" si="3"/>
        <v>0</v>
      </c>
      <c r="AG20" s="77">
        <f t="shared" si="3"/>
        <v>227319.24</v>
      </c>
      <c r="AH20" s="98">
        <f t="shared" si="3"/>
        <v>9500</v>
      </c>
      <c r="AI20" s="78">
        <f t="shared" si="3"/>
        <v>0</v>
      </c>
      <c r="AJ20" s="77">
        <f t="shared" si="3"/>
        <v>19733.89</v>
      </c>
      <c r="AK20" s="98">
        <f t="shared" si="3"/>
        <v>2859.81</v>
      </c>
      <c r="AL20" s="78">
        <f t="shared" si="3"/>
        <v>0</v>
      </c>
      <c r="AM20" s="77">
        <f t="shared" si="3"/>
        <v>3169.62</v>
      </c>
      <c r="AN20" s="98">
        <f t="shared" si="3"/>
        <v>200</v>
      </c>
      <c r="AO20" s="78">
        <f t="shared" si="3"/>
        <v>0</v>
      </c>
      <c r="AP20" s="77">
        <f t="shared" si="3"/>
        <v>200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182160</v>
      </c>
      <c r="BD20" s="78">
        <f t="shared" si="3"/>
        <v>0</v>
      </c>
      <c r="BE20" s="77">
        <f t="shared" si="3"/>
        <v>183898.1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31653.16</v>
      </c>
      <c r="BJ20" s="78">
        <f t="shared" si="3"/>
        <v>0</v>
      </c>
      <c r="BK20" s="77">
        <f t="shared" si="3"/>
        <v>10000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1383961.48</v>
      </c>
      <c r="BW20" s="77">
        <f>BW10+BW11+BW12+BW13+BW14+BW15+BW16+BW17+BW18+BW19</f>
        <v>0</v>
      </c>
      <c r="BX20" s="95">
        <f>BX10+BX11+BX12+BX13+BX14+BX15+BX16+BX17+BX18+BX19</f>
        <v>1681995.02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77647</v>
      </c>
      <c r="E24" s="89">
        <v>0</v>
      </c>
      <c r="F24" s="90">
        <v>157485.65999999997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1000</v>
      </c>
      <c r="T24" s="89">
        <v>0</v>
      </c>
      <c r="U24" s="101">
        <v>401441.41</v>
      </c>
      <c r="V24" s="97">
        <v>0</v>
      </c>
      <c r="W24" s="89">
        <v>0</v>
      </c>
      <c r="X24" s="101">
        <v>0</v>
      </c>
      <c r="Y24" s="97">
        <v>30925.12</v>
      </c>
      <c r="Z24" s="89">
        <v>0</v>
      </c>
      <c r="AA24" s="101">
        <v>30925.12</v>
      </c>
      <c r="AB24" s="97">
        <v>84004.03</v>
      </c>
      <c r="AC24" s="89">
        <v>0</v>
      </c>
      <c r="AD24" s="101">
        <v>84004.03</v>
      </c>
      <c r="AE24" s="97">
        <v>69034</v>
      </c>
      <c r="AF24" s="89">
        <v>0</v>
      </c>
      <c r="AG24" s="101">
        <v>185992.03999999998</v>
      </c>
      <c r="AH24" s="97"/>
      <c r="AI24" s="89"/>
      <c r="AJ24" s="101"/>
      <c r="AK24" s="97">
        <v>400</v>
      </c>
      <c r="AL24" s="89">
        <v>0</v>
      </c>
      <c r="AM24" s="101">
        <v>15582.68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263010.15</v>
      </c>
      <c r="BW24" s="77">
        <f t="shared" si="4"/>
        <v>0</v>
      </c>
      <c r="BX24" s="79">
        <f t="shared" si="4"/>
        <v>875430.9400000001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6516</v>
      </c>
      <c r="BD26" s="89">
        <v>0</v>
      </c>
      <c r="BE26" s="101">
        <v>6516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6516</v>
      </c>
      <c r="BW26" s="77">
        <f t="shared" si="4"/>
        <v>0</v>
      </c>
      <c r="BX26" s="79">
        <f t="shared" si="4"/>
        <v>6516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77647</v>
      </c>
      <c r="E28" s="78">
        <f t="shared" si="5"/>
        <v>0</v>
      </c>
      <c r="F28" s="79">
        <f t="shared" si="5"/>
        <v>157485.65999999997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1000</v>
      </c>
      <c r="T28" s="78">
        <f t="shared" si="5"/>
        <v>0</v>
      </c>
      <c r="U28" s="77">
        <f t="shared" si="5"/>
        <v>401441.41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30925.12</v>
      </c>
      <c r="Z28" s="78">
        <f t="shared" si="5"/>
        <v>0</v>
      </c>
      <c r="AA28" s="77">
        <f t="shared" si="5"/>
        <v>30925.12</v>
      </c>
      <c r="AB28" s="98">
        <f t="shared" si="5"/>
        <v>84004.03</v>
      </c>
      <c r="AC28" s="78">
        <f t="shared" si="5"/>
        <v>0</v>
      </c>
      <c r="AD28" s="77">
        <f t="shared" si="5"/>
        <v>84004.03</v>
      </c>
      <c r="AE28" s="98">
        <f t="shared" si="5"/>
        <v>69034</v>
      </c>
      <c r="AF28" s="78">
        <f t="shared" si="5"/>
        <v>0</v>
      </c>
      <c r="AG28" s="77">
        <f t="shared" si="5"/>
        <v>185992.03999999998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400</v>
      </c>
      <c r="AL28" s="78">
        <f t="shared" si="6"/>
        <v>0</v>
      </c>
      <c r="AM28" s="77">
        <f t="shared" si="6"/>
        <v>15582.68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6516</v>
      </c>
      <c r="BD28" s="78">
        <f t="shared" si="6"/>
        <v>0</v>
      </c>
      <c r="BE28" s="77">
        <f t="shared" si="6"/>
        <v>6516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269526.15</v>
      </c>
      <c r="BW28" s="77">
        <f>BW23+BW24+BW25+BW26+BW27</f>
        <v>0</v>
      </c>
      <c r="BX28" s="95">
        <f>BX23+BX24+BX25+BX26+BX27</f>
        <v>881946.9400000001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50922.44</v>
      </c>
      <c r="BM40" s="89">
        <v>0</v>
      </c>
      <c r="BN40" s="101">
        <v>50922.44</v>
      </c>
      <c r="BO40" s="97"/>
      <c r="BP40" s="89"/>
      <c r="BQ40" s="101"/>
      <c r="BR40" s="97"/>
      <c r="BS40" s="89"/>
      <c r="BT40" s="101"/>
      <c r="BU40" s="76"/>
      <c r="BV40" s="85">
        <f t="shared" si="10"/>
        <v>50922.44</v>
      </c>
      <c r="BW40" s="77">
        <f t="shared" si="10"/>
        <v>0</v>
      </c>
      <c r="BX40" s="79">
        <f t="shared" si="10"/>
        <v>50922.44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50922.44</v>
      </c>
      <c r="BM42" s="78">
        <f t="shared" si="12"/>
        <v>0</v>
      </c>
      <c r="BN42" s="77">
        <f t="shared" si="12"/>
        <v>50922.44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50922.44</v>
      </c>
      <c r="BW42" s="77">
        <f>BW38+BW39+BW40+BW41</f>
        <v>0</v>
      </c>
      <c r="BX42" s="95">
        <f>BX38+BX39+BX40+BX41</f>
        <v>50922.44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475500</v>
      </c>
      <c r="BS49" s="89">
        <v>0</v>
      </c>
      <c r="BT49" s="101">
        <v>475500</v>
      </c>
      <c r="BU49" s="76"/>
      <c r="BV49" s="85">
        <f aca="true" t="shared" si="15" ref="BV49:BX50">D49+G49+J49+M49+P49+S49+V49+Y49+AB49+AE49+AH49+AK49+AN49+AQ49+AT49+AW49+AZ49+BC49+BF49+BI49+BL49+BO49+BR49</f>
        <v>475500</v>
      </c>
      <c r="BW49" s="77">
        <f t="shared" si="15"/>
        <v>0</v>
      </c>
      <c r="BX49" s="79">
        <f t="shared" si="15"/>
        <v>475500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>
        <v>21835.39</v>
      </c>
      <c r="BU50" s="76"/>
      <c r="BV50" s="85">
        <f t="shared" si="15"/>
        <v>20000</v>
      </c>
      <c r="BW50" s="77">
        <f t="shared" si="15"/>
        <v>0</v>
      </c>
      <c r="BX50" s="79">
        <f t="shared" si="15"/>
        <v>21835.39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495500</v>
      </c>
      <c r="BS51" s="78">
        <f>BS49+BS50</f>
        <v>0</v>
      </c>
      <c r="BT51" s="77">
        <f>BT49+BT50</f>
        <v>497335.39</v>
      </c>
      <c r="BU51" s="85"/>
      <c r="BV51" s="85">
        <f>BV49+BV50</f>
        <v>495500</v>
      </c>
      <c r="BW51" s="77">
        <f>BW49+BW50</f>
        <v>0</v>
      </c>
      <c r="BX51" s="95">
        <f>BX49+BX50</f>
        <v>497335.39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691522</v>
      </c>
      <c r="E53" s="86">
        <f t="shared" si="18"/>
        <v>0</v>
      </c>
      <c r="F53" s="86">
        <f t="shared" si="18"/>
        <v>931816.31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47350</v>
      </c>
      <c r="K53" s="86">
        <f t="shared" si="18"/>
        <v>0</v>
      </c>
      <c r="L53" s="86">
        <f t="shared" si="18"/>
        <v>47500</v>
      </c>
      <c r="M53" s="86">
        <f t="shared" si="18"/>
        <v>52290.38</v>
      </c>
      <c r="N53" s="86">
        <f t="shared" si="18"/>
        <v>0</v>
      </c>
      <c r="O53" s="86">
        <f t="shared" si="18"/>
        <v>72992.34</v>
      </c>
      <c r="P53" s="86">
        <f t="shared" si="18"/>
        <v>36850</v>
      </c>
      <c r="Q53" s="86">
        <f t="shared" si="18"/>
        <v>0</v>
      </c>
      <c r="R53" s="86">
        <f t="shared" si="18"/>
        <v>44097.630000000005</v>
      </c>
      <c r="S53" s="86">
        <f t="shared" si="18"/>
        <v>112356.91</v>
      </c>
      <c r="T53" s="86">
        <f t="shared" si="18"/>
        <v>0</v>
      </c>
      <c r="U53" s="86">
        <f t="shared" si="18"/>
        <v>566628.45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30925.12</v>
      </c>
      <c r="Z53" s="86">
        <f t="shared" si="18"/>
        <v>0</v>
      </c>
      <c r="AA53" s="86">
        <f t="shared" si="18"/>
        <v>30925.12</v>
      </c>
      <c r="AB53" s="86">
        <f t="shared" si="18"/>
        <v>204471.03</v>
      </c>
      <c r="AC53" s="86">
        <f t="shared" si="18"/>
        <v>0</v>
      </c>
      <c r="AD53" s="86">
        <f t="shared" si="18"/>
        <v>217570.54</v>
      </c>
      <c r="AE53" s="86">
        <f t="shared" si="18"/>
        <v>244433.22</v>
      </c>
      <c r="AF53" s="86">
        <f t="shared" si="18"/>
        <v>0</v>
      </c>
      <c r="AG53" s="86">
        <f t="shared" si="18"/>
        <v>413311.27999999997</v>
      </c>
      <c r="AH53" s="86">
        <f t="shared" si="18"/>
        <v>9500</v>
      </c>
      <c r="AI53" s="86">
        <f t="shared" si="18"/>
        <v>0</v>
      </c>
      <c r="AJ53" s="86">
        <f aca="true" t="shared" si="19" ref="AJ53:BT53">AJ20+AJ28+AJ35+AJ42+AJ46+AJ51</f>
        <v>19733.89</v>
      </c>
      <c r="AK53" s="86">
        <f t="shared" si="19"/>
        <v>3259.81</v>
      </c>
      <c r="AL53" s="86">
        <f t="shared" si="19"/>
        <v>0</v>
      </c>
      <c r="AM53" s="86">
        <f t="shared" si="19"/>
        <v>18752.3</v>
      </c>
      <c r="AN53" s="86">
        <f t="shared" si="19"/>
        <v>200</v>
      </c>
      <c r="AO53" s="86">
        <f t="shared" si="19"/>
        <v>0</v>
      </c>
      <c r="AP53" s="86">
        <f t="shared" si="19"/>
        <v>200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188676</v>
      </c>
      <c r="BD53" s="86">
        <f t="shared" si="19"/>
        <v>0</v>
      </c>
      <c r="BE53" s="86">
        <f t="shared" si="19"/>
        <v>190414.1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31653.16</v>
      </c>
      <c r="BJ53" s="86">
        <f t="shared" si="19"/>
        <v>0</v>
      </c>
      <c r="BK53" s="86">
        <f t="shared" si="19"/>
        <v>10000</v>
      </c>
      <c r="BL53" s="86">
        <f t="shared" si="19"/>
        <v>50922.44</v>
      </c>
      <c r="BM53" s="86">
        <f t="shared" si="19"/>
        <v>0</v>
      </c>
      <c r="BN53" s="86">
        <f t="shared" si="19"/>
        <v>50922.44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495500</v>
      </c>
      <c r="BS53" s="86">
        <f t="shared" si="19"/>
        <v>0</v>
      </c>
      <c r="BT53" s="86">
        <f t="shared" si="19"/>
        <v>497335.39</v>
      </c>
      <c r="BU53" s="86">
        <f>BU8</f>
        <v>0</v>
      </c>
      <c r="BV53" s="102">
        <f>BV8+BV20+BV28+BV35+BV42+BV46+BV51</f>
        <v>2199910.07</v>
      </c>
      <c r="BW53" s="87">
        <f>BW20+BW28+BW35+BW42+BW46+BW51</f>
        <v>0</v>
      </c>
      <c r="BX53" s="87">
        <f>BX20+BX28+BX35+BX42+BX46+BX51</f>
        <v>3112199.79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116000</v>
      </c>
      <c r="E10" s="89">
        <v>0</v>
      </c>
      <c r="F10" s="90"/>
      <c r="G10" s="88"/>
      <c r="H10" s="89"/>
      <c r="I10" s="90"/>
      <c r="J10" s="97">
        <v>43350</v>
      </c>
      <c r="K10" s="89">
        <v>0</v>
      </c>
      <c r="L10" s="101"/>
      <c r="M10" s="91">
        <v>0</v>
      </c>
      <c r="N10" s="89">
        <v>0</v>
      </c>
      <c r="O10" s="90"/>
      <c r="P10" s="91">
        <v>21000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6500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186850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12235</v>
      </c>
      <c r="E11" s="89">
        <v>0</v>
      </c>
      <c r="F11" s="90"/>
      <c r="G11" s="88"/>
      <c r="H11" s="89"/>
      <c r="I11" s="90"/>
      <c r="J11" s="97">
        <v>3000</v>
      </c>
      <c r="K11" s="89">
        <v>0</v>
      </c>
      <c r="L11" s="101"/>
      <c r="M11" s="91">
        <v>350</v>
      </c>
      <c r="N11" s="89">
        <v>0</v>
      </c>
      <c r="O11" s="90"/>
      <c r="P11" s="91">
        <v>1450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350</v>
      </c>
      <c r="AF11" s="89">
        <v>0</v>
      </c>
      <c r="AG11" s="90"/>
      <c r="AH11" s="91">
        <v>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17385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219888</v>
      </c>
      <c r="E12" s="89">
        <v>0</v>
      </c>
      <c r="F12" s="90"/>
      <c r="G12" s="88"/>
      <c r="H12" s="89"/>
      <c r="I12" s="90"/>
      <c r="J12" s="97">
        <v>1000</v>
      </c>
      <c r="K12" s="89">
        <v>0</v>
      </c>
      <c r="L12" s="101"/>
      <c r="M12" s="91">
        <v>2050</v>
      </c>
      <c r="N12" s="89">
        <v>0</v>
      </c>
      <c r="O12" s="90"/>
      <c r="P12" s="91">
        <v>8310</v>
      </c>
      <c r="Q12" s="89">
        <v>0</v>
      </c>
      <c r="R12" s="90"/>
      <c r="S12" s="91">
        <v>90850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35200</v>
      </c>
      <c r="AC12" s="89">
        <v>0</v>
      </c>
      <c r="AD12" s="90"/>
      <c r="AE12" s="91">
        <v>161400</v>
      </c>
      <c r="AF12" s="89">
        <v>0</v>
      </c>
      <c r="AG12" s="90"/>
      <c r="AH12" s="91">
        <v>8000</v>
      </c>
      <c r="AI12" s="89">
        <v>0</v>
      </c>
      <c r="AJ12" s="90"/>
      <c r="AK12" s="91">
        <v>1900</v>
      </c>
      <c r="AL12" s="89">
        <v>0</v>
      </c>
      <c r="AM12" s="90"/>
      <c r="AN12" s="91">
        <v>250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528848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79289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48030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84814</v>
      </c>
      <c r="AC13" s="89">
        <v>0</v>
      </c>
      <c r="AD13" s="90"/>
      <c r="AE13" s="91">
        <v>4108</v>
      </c>
      <c r="AF13" s="89">
        <v>0</v>
      </c>
      <c r="AG13" s="90"/>
      <c r="AH13" s="91">
        <v>1500</v>
      </c>
      <c r="AI13" s="89">
        <v>0</v>
      </c>
      <c r="AJ13" s="90"/>
      <c r="AK13" s="91">
        <v>1000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199602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418343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1114</v>
      </c>
      <c r="N16" s="89">
        <v>0</v>
      </c>
      <c r="O16" s="90"/>
      <c r="P16" s="97"/>
      <c r="Q16" s="89"/>
      <c r="R16" s="101"/>
      <c r="S16" s="91">
        <v>1083.33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2737.56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4934.889999999999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2100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2100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13800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1600</v>
      </c>
      <c r="N19" s="89">
        <v>0</v>
      </c>
      <c r="O19" s="101"/>
      <c r="P19" s="97"/>
      <c r="Q19" s="89"/>
      <c r="R19" s="101"/>
      <c r="S19" s="97">
        <v>1800</v>
      </c>
      <c r="T19" s="89">
        <v>0</v>
      </c>
      <c r="U19" s="101"/>
      <c r="V19" s="97">
        <v>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>
        <v>500</v>
      </c>
      <c r="AF19" s="89">
        <v>0</v>
      </c>
      <c r="AG19" s="101"/>
      <c r="AH19" s="97">
        <v>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>
        <v>0</v>
      </c>
      <c r="BD19" s="89">
        <v>0</v>
      </c>
      <c r="BE19" s="101"/>
      <c r="BF19" s="97"/>
      <c r="BG19" s="89"/>
      <c r="BH19" s="101"/>
      <c r="BI19" s="97">
        <v>25149.050000000003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42849.05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443312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47350</v>
      </c>
      <c r="K20" s="78">
        <f t="shared" si="1"/>
        <v>0</v>
      </c>
      <c r="L20" s="77">
        <f t="shared" si="1"/>
        <v>0</v>
      </c>
      <c r="M20" s="98">
        <f t="shared" si="1"/>
        <v>53144</v>
      </c>
      <c r="N20" s="78">
        <f t="shared" si="1"/>
        <v>0</v>
      </c>
      <c r="O20" s="77">
        <f t="shared" si="1"/>
        <v>0</v>
      </c>
      <c r="P20" s="98">
        <f t="shared" si="1"/>
        <v>30760</v>
      </c>
      <c r="Q20" s="78">
        <f t="shared" si="1"/>
        <v>0</v>
      </c>
      <c r="R20" s="77">
        <f t="shared" si="1"/>
        <v>0</v>
      </c>
      <c r="S20" s="98">
        <f t="shared" si="1"/>
        <v>93733.33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120014</v>
      </c>
      <c r="AC20" s="78">
        <f t="shared" si="1"/>
        <v>0</v>
      </c>
      <c r="AD20" s="77">
        <f t="shared" si="1"/>
        <v>0</v>
      </c>
      <c r="AE20" s="98">
        <f t="shared" si="1"/>
        <v>169095.56</v>
      </c>
      <c r="AF20" s="78">
        <f t="shared" si="1"/>
        <v>0</v>
      </c>
      <c r="AG20" s="77">
        <f t="shared" si="1"/>
        <v>0</v>
      </c>
      <c r="AH20" s="98">
        <f t="shared" si="1"/>
        <v>9500</v>
      </c>
      <c r="AI20" s="78">
        <f t="shared" si="1"/>
        <v>0</v>
      </c>
      <c r="AJ20" s="77">
        <f t="shared" si="1"/>
        <v>0</v>
      </c>
      <c r="AK20" s="98">
        <f t="shared" si="1"/>
        <v>2900</v>
      </c>
      <c r="AL20" s="78">
        <f t="shared" si="1"/>
        <v>0</v>
      </c>
      <c r="AM20" s="77">
        <f t="shared" si="1"/>
        <v>0</v>
      </c>
      <c r="AN20" s="98">
        <f t="shared" si="1"/>
        <v>250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199602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31649.050000000003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1201309.94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51300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12075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3600</v>
      </c>
      <c r="AC24" s="89">
        <v>0</v>
      </c>
      <c r="AD24" s="101"/>
      <c r="AE24" s="97">
        <v>26188</v>
      </c>
      <c r="AF24" s="89">
        <v>0</v>
      </c>
      <c r="AG24" s="101"/>
      <c r="AH24" s="97"/>
      <c r="AI24" s="89"/>
      <c r="AJ24" s="101"/>
      <c r="AK24" s="97">
        <v>650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93813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3662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3662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51300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12075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3600</v>
      </c>
      <c r="AC28" s="78">
        <f t="shared" si="3"/>
        <v>0</v>
      </c>
      <c r="AD28" s="77">
        <f t="shared" si="3"/>
        <v>0</v>
      </c>
      <c r="AE28" s="98">
        <f t="shared" si="3"/>
        <v>26188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650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3662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97475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39003.729999999996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39003.729999999996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39003.729999999996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39003.729999999996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475500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475500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495500</v>
      </c>
      <c r="BS51" s="78">
        <f>BS49+BS50</f>
        <v>0</v>
      </c>
      <c r="BT51" s="77">
        <f>BT49+BT50</f>
        <v>0</v>
      </c>
      <c r="BU51" s="85"/>
      <c r="BV51" s="85">
        <f>BV49+BV50</f>
        <v>495500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494612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47350</v>
      </c>
      <c r="K53" s="86">
        <f t="shared" si="11"/>
        <v>0</v>
      </c>
      <c r="L53" s="86">
        <f t="shared" si="11"/>
        <v>0</v>
      </c>
      <c r="M53" s="86">
        <f t="shared" si="11"/>
        <v>53144</v>
      </c>
      <c r="N53" s="86">
        <f t="shared" si="11"/>
        <v>0</v>
      </c>
      <c r="O53" s="86">
        <f t="shared" si="11"/>
        <v>0</v>
      </c>
      <c r="P53" s="86">
        <f t="shared" si="11"/>
        <v>30760</v>
      </c>
      <c r="Q53" s="86">
        <f t="shared" si="11"/>
        <v>0</v>
      </c>
      <c r="R53" s="86">
        <f t="shared" si="11"/>
        <v>0</v>
      </c>
      <c r="S53" s="86">
        <f t="shared" si="11"/>
        <v>105808.33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123614</v>
      </c>
      <c r="AC53" s="86">
        <f t="shared" si="11"/>
        <v>0</v>
      </c>
      <c r="AD53" s="86">
        <f t="shared" si="11"/>
        <v>0</v>
      </c>
      <c r="AE53" s="86">
        <f t="shared" si="11"/>
        <v>195283.56</v>
      </c>
      <c r="AF53" s="86">
        <f t="shared" si="11"/>
        <v>0</v>
      </c>
      <c r="AG53" s="86">
        <f t="shared" si="11"/>
        <v>0</v>
      </c>
      <c r="AH53" s="86">
        <f t="shared" si="11"/>
        <v>9500</v>
      </c>
      <c r="AI53" s="86">
        <f t="shared" si="11"/>
        <v>0</v>
      </c>
      <c r="AJ53" s="86">
        <f t="shared" si="11"/>
        <v>0</v>
      </c>
      <c r="AK53" s="86">
        <f t="shared" si="11"/>
        <v>3550</v>
      </c>
      <c r="AL53" s="86">
        <f t="shared" si="11"/>
        <v>0</v>
      </c>
      <c r="AM53" s="86">
        <f t="shared" si="11"/>
        <v>0</v>
      </c>
      <c r="AN53" s="86">
        <f t="shared" si="11"/>
        <v>250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203264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31649.050000000003</v>
      </c>
      <c r="BJ53" s="86">
        <f t="shared" si="11"/>
        <v>0</v>
      </c>
      <c r="BK53" s="86">
        <f t="shared" si="11"/>
        <v>0</v>
      </c>
      <c r="BL53" s="86">
        <f t="shared" si="11"/>
        <v>39003.729999999996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495500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1833288.67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116100</v>
      </c>
      <c r="E10" s="89">
        <v>0</v>
      </c>
      <c r="F10" s="90"/>
      <c r="G10" s="88"/>
      <c r="H10" s="89"/>
      <c r="I10" s="90"/>
      <c r="J10" s="97">
        <v>43350</v>
      </c>
      <c r="K10" s="89">
        <v>0</v>
      </c>
      <c r="L10" s="101"/>
      <c r="M10" s="91">
        <v>0</v>
      </c>
      <c r="N10" s="89">
        <v>0</v>
      </c>
      <c r="O10" s="90"/>
      <c r="P10" s="91">
        <v>21000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6500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186950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12240</v>
      </c>
      <c r="E11" s="89">
        <v>0</v>
      </c>
      <c r="F11" s="90"/>
      <c r="G11" s="88"/>
      <c r="H11" s="89"/>
      <c r="I11" s="90"/>
      <c r="J11" s="97">
        <v>3000</v>
      </c>
      <c r="K11" s="89">
        <v>0</v>
      </c>
      <c r="L11" s="101"/>
      <c r="M11" s="91">
        <v>350</v>
      </c>
      <c r="N11" s="89">
        <v>0</v>
      </c>
      <c r="O11" s="90"/>
      <c r="P11" s="91">
        <v>1450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350</v>
      </c>
      <c r="AF11" s="89">
        <v>0</v>
      </c>
      <c r="AG11" s="90"/>
      <c r="AH11" s="91">
        <v>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17390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224184</v>
      </c>
      <c r="E12" s="89">
        <v>0</v>
      </c>
      <c r="F12" s="90"/>
      <c r="G12" s="88"/>
      <c r="H12" s="89"/>
      <c r="I12" s="90"/>
      <c r="J12" s="97">
        <v>1000</v>
      </c>
      <c r="K12" s="89">
        <v>0</v>
      </c>
      <c r="L12" s="101"/>
      <c r="M12" s="91">
        <v>2200</v>
      </c>
      <c r="N12" s="89">
        <v>0</v>
      </c>
      <c r="O12" s="90"/>
      <c r="P12" s="91">
        <v>8820</v>
      </c>
      <c r="Q12" s="89">
        <v>0</v>
      </c>
      <c r="R12" s="90"/>
      <c r="S12" s="91">
        <v>94850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35730</v>
      </c>
      <c r="AC12" s="89">
        <v>0</v>
      </c>
      <c r="AD12" s="90"/>
      <c r="AE12" s="91">
        <v>144372</v>
      </c>
      <c r="AF12" s="89">
        <v>0</v>
      </c>
      <c r="AG12" s="90"/>
      <c r="AH12" s="91">
        <v>8000</v>
      </c>
      <c r="AI12" s="89">
        <v>0</v>
      </c>
      <c r="AJ12" s="90"/>
      <c r="AK12" s="91">
        <v>2000</v>
      </c>
      <c r="AL12" s="89">
        <v>0</v>
      </c>
      <c r="AM12" s="90"/>
      <c r="AN12" s="91">
        <v>250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521406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79299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48380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84924</v>
      </c>
      <c r="AC13" s="89">
        <v>0</v>
      </c>
      <c r="AD13" s="90"/>
      <c r="AE13" s="91">
        <v>4108</v>
      </c>
      <c r="AF13" s="89">
        <v>0</v>
      </c>
      <c r="AG13" s="90"/>
      <c r="AH13" s="91">
        <v>1500</v>
      </c>
      <c r="AI13" s="89">
        <v>0</v>
      </c>
      <c r="AJ13" s="90"/>
      <c r="AK13" s="91">
        <v>1000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199602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418813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940.07</v>
      </c>
      <c r="N16" s="89">
        <v>0</v>
      </c>
      <c r="O16" s="90"/>
      <c r="P16" s="97"/>
      <c r="Q16" s="89"/>
      <c r="R16" s="101"/>
      <c r="S16" s="91">
        <v>478.81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2005.63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3424.51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2200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2200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13900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1600</v>
      </c>
      <c r="N19" s="89">
        <v>0</v>
      </c>
      <c r="O19" s="101"/>
      <c r="P19" s="97"/>
      <c r="Q19" s="89"/>
      <c r="R19" s="101"/>
      <c r="S19" s="97">
        <v>2200</v>
      </c>
      <c r="T19" s="89">
        <v>0</v>
      </c>
      <c r="U19" s="101"/>
      <c r="V19" s="97">
        <v>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>
        <v>500</v>
      </c>
      <c r="AF19" s="89">
        <v>0</v>
      </c>
      <c r="AG19" s="101"/>
      <c r="AH19" s="97">
        <v>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>
        <v>0</v>
      </c>
      <c r="BD19" s="89">
        <v>0</v>
      </c>
      <c r="BE19" s="101"/>
      <c r="BF19" s="97"/>
      <c r="BG19" s="89"/>
      <c r="BH19" s="101"/>
      <c r="BI19" s="97">
        <v>25218.530000000002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43418.53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447923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47350</v>
      </c>
      <c r="K20" s="78">
        <f t="shared" si="1"/>
        <v>0</v>
      </c>
      <c r="L20" s="77">
        <f t="shared" si="1"/>
        <v>0</v>
      </c>
      <c r="M20" s="98">
        <f t="shared" si="1"/>
        <v>53470.07</v>
      </c>
      <c r="N20" s="78">
        <f t="shared" si="1"/>
        <v>0</v>
      </c>
      <c r="O20" s="77">
        <f t="shared" si="1"/>
        <v>0</v>
      </c>
      <c r="P20" s="98">
        <f t="shared" si="1"/>
        <v>31270</v>
      </c>
      <c r="Q20" s="78">
        <f t="shared" si="1"/>
        <v>0</v>
      </c>
      <c r="R20" s="77">
        <f t="shared" si="1"/>
        <v>0</v>
      </c>
      <c r="S20" s="98">
        <f t="shared" si="1"/>
        <v>97528.81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120654</v>
      </c>
      <c r="AC20" s="78">
        <f t="shared" si="1"/>
        <v>0</v>
      </c>
      <c r="AD20" s="77">
        <f t="shared" si="1"/>
        <v>0</v>
      </c>
      <c r="AE20" s="98">
        <f t="shared" si="1"/>
        <v>151335.63</v>
      </c>
      <c r="AF20" s="78">
        <f t="shared" si="1"/>
        <v>0</v>
      </c>
      <c r="AG20" s="77">
        <f t="shared" si="1"/>
        <v>0</v>
      </c>
      <c r="AH20" s="98">
        <f t="shared" si="1"/>
        <v>9500</v>
      </c>
      <c r="AI20" s="78">
        <f t="shared" si="1"/>
        <v>0</v>
      </c>
      <c r="AJ20" s="77">
        <f t="shared" si="1"/>
        <v>0</v>
      </c>
      <c r="AK20" s="98">
        <f t="shared" si="1"/>
        <v>3000</v>
      </c>
      <c r="AL20" s="78">
        <f t="shared" si="1"/>
        <v>0</v>
      </c>
      <c r="AM20" s="77">
        <f t="shared" si="1"/>
        <v>0</v>
      </c>
      <c r="AN20" s="98">
        <f t="shared" si="1"/>
        <v>250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199602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31718.530000000002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1193602.04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1200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34925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3800</v>
      </c>
      <c r="AC24" s="89">
        <v>0</v>
      </c>
      <c r="AD24" s="101"/>
      <c r="AE24" s="97">
        <v>80638</v>
      </c>
      <c r="AF24" s="89">
        <v>0</v>
      </c>
      <c r="AG24" s="101"/>
      <c r="AH24" s="97"/>
      <c r="AI24" s="89"/>
      <c r="AJ24" s="101"/>
      <c r="AK24" s="97">
        <v>1900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122463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3662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3662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1200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34925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3800</v>
      </c>
      <c r="AC28" s="78">
        <f t="shared" si="3"/>
        <v>0</v>
      </c>
      <c r="AD28" s="77">
        <f t="shared" si="3"/>
        <v>0</v>
      </c>
      <c r="AE28" s="98">
        <f t="shared" si="3"/>
        <v>80638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1900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3662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126125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29211.629999999997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29211.629999999997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29211.629999999997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29211.629999999997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475500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475500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495500</v>
      </c>
      <c r="BS51" s="78">
        <f>BS49+BS50</f>
        <v>0</v>
      </c>
      <c r="BT51" s="77">
        <f>BT49+BT50</f>
        <v>0</v>
      </c>
      <c r="BU51" s="85"/>
      <c r="BV51" s="85">
        <f>BV49+BV50</f>
        <v>495500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449123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47350</v>
      </c>
      <c r="K53" s="86">
        <f t="shared" si="11"/>
        <v>0</v>
      </c>
      <c r="L53" s="86">
        <f t="shared" si="11"/>
        <v>0</v>
      </c>
      <c r="M53" s="86">
        <f t="shared" si="11"/>
        <v>53470.07</v>
      </c>
      <c r="N53" s="86">
        <f t="shared" si="11"/>
        <v>0</v>
      </c>
      <c r="O53" s="86">
        <f t="shared" si="11"/>
        <v>0</v>
      </c>
      <c r="P53" s="86">
        <f t="shared" si="11"/>
        <v>31270</v>
      </c>
      <c r="Q53" s="86">
        <f t="shared" si="11"/>
        <v>0</v>
      </c>
      <c r="R53" s="86">
        <f t="shared" si="11"/>
        <v>0</v>
      </c>
      <c r="S53" s="86">
        <f t="shared" si="11"/>
        <v>132453.81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124454</v>
      </c>
      <c r="AC53" s="86">
        <f t="shared" si="11"/>
        <v>0</v>
      </c>
      <c r="AD53" s="86">
        <f t="shared" si="11"/>
        <v>0</v>
      </c>
      <c r="AE53" s="86">
        <f t="shared" si="11"/>
        <v>231973.63</v>
      </c>
      <c r="AF53" s="86">
        <f t="shared" si="11"/>
        <v>0</v>
      </c>
      <c r="AG53" s="86">
        <f t="shared" si="11"/>
        <v>0</v>
      </c>
      <c r="AH53" s="86">
        <f t="shared" si="11"/>
        <v>9500</v>
      </c>
      <c r="AI53" s="86">
        <f t="shared" si="11"/>
        <v>0</v>
      </c>
      <c r="AJ53" s="86">
        <f t="shared" si="11"/>
        <v>0</v>
      </c>
      <c r="AK53" s="86">
        <f t="shared" si="11"/>
        <v>4900</v>
      </c>
      <c r="AL53" s="86">
        <f t="shared" si="11"/>
        <v>0</v>
      </c>
      <c r="AM53" s="86">
        <f t="shared" si="11"/>
        <v>0</v>
      </c>
      <c r="AN53" s="86">
        <f t="shared" si="11"/>
        <v>250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203264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31718.530000000002</v>
      </c>
      <c r="BJ53" s="86">
        <f t="shared" si="11"/>
        <v>0</v>
      </c>
      <c r="BK53" s="86">
        <f t="shared" si="11"/>
        <v>0</v>
      </c>
      <c r="BL53" s="86">
        <f t="shared" si="11"/>
        <v>29211.629999999997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495500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1844438.67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2023-07-06T10:46:29Z</dcterms:modified>
  <cp:category/>
  <cp:version/>
  <cp:contentType/>
  <cp:contentStatus/>
</cp:coreProperties>
</file>