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<sst xmlns="http://schemas.openxmlformats.org/spreadsheetml/2006/main" count="870" uniqueCount="151">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</sst>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1256964.78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310330</v>
      </c>
      <c r="E10" s="45">
        <v>583874.48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310330</v>
      </c>
      <c r="E16" s="51">
        <f>E10+E11+E12+E13+E14+E15</f>
        <v>583874.48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1125006.25</v>
      </c>
      <c r="E18" s="45">
        <v>1188220.8299999998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3000</v>
      </c>
      <c r="E20" s="59">
        <v>10004.79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1128006.25</v>
      </c>
      <c r="E23" s="51">
        <f>E18+E19+E20+E21+E22</f>
        <v>1198225.6199999999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434250</v>
      </c>
      <c r="E25" s="45">
        <v>822761.39</v>
      </c>
    </row>
    <row r="26" spans="2:5" ht="15">
      <c r="B26" s="13">
        <v>30200</v>
      </c>
      <c r="C26" s="54" t="s">
        <v>28</v>
      </c>
      <c r="D26" s="39">
        <v>300</v>
      </c>
      <c r="E26" s="45">
        <v>13301.88</v>
      </c>
    </row>
    <row r="27" spans="2:5" ht="15">
      <c r="B27" s="13">
        <v>30300</v>
      </c>
      <c r="C27" s="54" t="s">
        <v>29</v>
      </c>
      <c r="D27" s="39">
        <v>300</v>
      </c>
      <c r="E27" s="45">
        <v>300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24100</v>
      </c>
      <c r="E29" s="50">
        <v>40695</v>
      </c>
    </row>
    <row r="30" spans="2:5" ht="15.75" thickBot="1">
      <c r="B30" s="16">
        <v>30000</v>
      </c>
      <c r="C30" s="15" t="s">
        <v>32</v>
      </c>
      <c r="D30" s="48">
        <f>D25+D26+D27+D28+D29</f>
        <v>458950</v>
      </c>
      <c r="E30" s="51">
        <f>E25+E26+E27+E28+E29</f>
        <v>877058.27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65700</v>
      </c>
      <c r="E33" s="59">
        <v>343848.14</v>
      </c>
    </row>
    <row r="34" spans="2:5" ht="15">
      <c r="B34" s="13">
        <v>40300</v>
      </c>
      <c r="C34" s="54" t="s">
        <v>37</v>
      </c>
      <c r="D34" s="61">
        <v>0</v>
      </c>
      <c r="E34" s="45">
        <v>650000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24500</v>
      </c>
      <c r="E36" s="50">
        <v>24500</v>
      </c>
    </row>
    <row r="37" spans="2:5" ht="15.75" thickBot="1">
      <c r="B37" s="16">
        <v>40000</v>
      </c>
      <c r="C37" s="15" t="s">
        <v>40</v>
      </c>
      <c r="D37" s="48">
        <f>D32+D33+D34+D35+D36</f>
        <v>90200</v>
      </c>
      <c r="E37" s="51">
        <f>E32+E33+E34+E35+E36</f>
        <v>1018348.14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357000</v>
      </c>
      <c r="E54" s="45">
        <v>377642.35</v>
      </c>
    </row>
    <row r="55" spans="2:5" ht="15">
      <c r="B55" s="13">
        <v>90200</v>
      </c>
      <c r="C55" s="54" t="s">
        <v>62</v>
      </c>
      <c r="D55" s="61">
        <v>20000</v>
      </c>
      <c r="E55" s="62">
        <v>20010.33</v>
      </c>
    </row>
    <row r="56" spans="2:5" ht="15.75" thickBot="1">
      <c r="B56" s="16">
        <v>90000</v>
      </c>
      <c r="C56" s="15" t="s">
        <v>63</v>
      </c>
      <c r="D56" s="48">
        <f>D54+D55</f>
        <v>377000</v>
      </c>
      <c r="E56" s="51">
        <f>E54+E55</f>
        <v>397652.68</v>
      </c>
    </row>
    <row r="57" spans="2:5" ht="16.5" thickBot="1" thickTop="1">
      <c r="B57" s="109" t="s">
        <v>64</v>
      </c>
      <c r="C57" s="110"/>
      <c r="D57" s="52">
        <f>D16+D23+D30+D37+D43+D49+D52+D56</f>
        <v>2364486.25</v>
      </c>
      <c r="E57" s="55">
        <f>E16+E23+E30+E37+E43+E49+E52+E56</f>
        <v>4075159.1900000004</v>
      </c>
    </row>
    <row r="58" spans="2:5" ht="16.5" thickBot="1" thickTop="1">
      <c r="B58" s="109" t="s">
        <v>65</v>
      </c>
      <c r="C58" s="110"/>
      <c r="D58" s="52">
        <f>D57+D5+D6+D7+D8</f>
        <v>2364486.25</v>
      </c>
      <c r="E58" s="55">
        <f>E57+E5+E6+E7+E8</f>
        <v>5332123.970000001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310330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310330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1131006.25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1134006.25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434250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300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24100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458950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12100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24500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36600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156350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156350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377000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2473236.25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2473236.25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310330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310330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1131006.25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1134006.25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434250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300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24100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458950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12100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24500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36600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156350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156350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377000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2473236.25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2473236.25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284600</v>
      </c>
      <c r="E10" s="89">
        <v>0</v>
      </c>
      <c r="F10" s="90">
        <v>340575.13</v>
      </c>
      <c r="G10" s="88"/>
      <c r="H10" s="89"/>
      <c r="I10" s="90"/>
      <c r="J10" s="97">
        <v>37200</v>
      </c>
      <c r="K10" s="89">
        <v>0</v>
      </c>
      <c r="L10" s="101">
        <v>48162.44</v>
      </c>
      <c r="M10" s="91">
        <v>9200</v>
      </c>
      <c r="N10" s="89">
        <v>0</v>
      </c>
      <c r="O10" s="90">
        <v>11387.779999999999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34300</v>
      </c>
      <c r="AC10" s="89">
        <v>0</v>
      </c>
      <c r="AD10" s="90">
        <v>38658.25</v>
      </c>
      <c r="AE10" s="91">
        <v>46200</v>
      </c>
      <c r="AF10" s="89">
        <v>0</v>
      </c>
      <c r="AG10" s="90">
        <v>56026.68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411500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494810.27999999997</v>
      </c>
    </row>
    <row r="11" spans="2:76" ht="15">
      <c r="B11" s="13">
        <v>102</v>
      </c>
      <c r="C11" s="25" t="s">
        <v>92</v>
      </c>
      <c r="D11" s="88">
        <v>31935</v>
      </c>
      <c r="E11" s="89">
        <v>0</v>
      </c>
      <c r="F11" s="90">
        <v>36919.05</v>
      </c>
      <c r="G11" s="88"/>
      <c r="H11" s="89"/>
      <c r="I11" s="90"/>
      <c r="J11" s="97"/>
      <c r="K11" s="89"/>
      <c r="L11" s="101"/>
      <c r="M11" s="91">
        <v>385</v>
      </c>
      <c r="N11" s="89">
        <v>0</v>
      </c>
      <c r="O11" s="90">
        <v>385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32320</v>
      </c>
      <c r="BW11" s="77">
        <f t="shared" si="1"/>
        <v>0</v>
      </c>
      <c r="BX11" s="79">
        <f t="shared" si="2"/>
        <v>37304.05</v>
      </c>
    </row>
    <row r="12" spans="2:76" ht="15">
      <c r="B12" s="13">
        <v>103</v>
      </c>
      <c r="C12" s="25" t="s">
        <v>93</v>
      </c>
      <c r="D12" s="88">
        <v>242415</v>
      </c>
      <c r="E12" s="89">
        <v>0</v>
      </c>
      <c r="F12" s="90">
        <v>380259.19999999995</v>
      </c>
      <c r="G12" s="88"/>
      <c r="H12" s="89"/>
      <c r="I12" s="90"/>
      <c r="J12" s="97">
        <v>2700</v>
      </c>
      <c r="K12" s="89">
        <v>0</v>
      </c>
      <c r="L12" s="101">
        <v>3950.74</v>
      </c>
      <c r="M12" s="91">
        <v>114440</v>
      </c>
      <c r="N12" s="89">
        <v>0</v>
      </c>
      <c r="O12" s="90">
        <v>152038.32</v>
      </c>
      <c r="P12" s="91">
        <v>12000</v>
      </c>
      <c r="Q12" s="89">
        <v>0</v>
      </c>
      <c r="R12" s="90">
        <v>15526.75</v>
      </c>
      <c r="S12" s="91">
        <v>650</v>
      </c>
      <c r="T12" s="89">
        <v>0</v>
      </c>
      <c r="U12" s="90">
        <v>1269.99</v>
      </c>
      <c r="V12" s="91">
        <v>0</v>
      </c>
      <c r="W12" s="89">
        <v>0</v>
      </c>
      <c r="X12" s="90">
        <v>5873.57</v>
      </c>
      <c r="Y12" s="91"/>
      <c r="Z12" s="89"/>
      <c r="AA12" s="90"/>
      <c r="AB12" s="91">
        <v>13820</v>
      </c>
      <c r="AC12" s="89">
        <v>0</v>
      </c>
      <c r="AD12" s="90">
        <v>17439.59</v>
      </c>
      <c r="AE12" s="91">
        <v>51850</v>
      </c>
      <c r="AF12" s="89">
        <v>0</v>
      </c>
      <c r="AG12" s="90">
        <v>69079.54000000001</v>
      </c>
      <c r="AH12" s="91">
        <v>1350</v>
      </c>
      <c r="AI12" s="89">
        <v>0</v>
      </c>
      <c r="AJ12" s="90">
        <v>1620.8</v>
      </c>
      <c r="AK12" s="91">
        <v>17030</v>
      </c>
      <c r="AL12" s="89">
        <v>0</v>
      </c>
      <c r="AM12" s="90">
        <v>20223.69</v>
      </c>
      <c r="AN12" s="91">
        <v>90</v>
      </c>
      <c r="AO12" s="89">
        <v>0</v>
      </c>
      <c r="AP12" s="90">
        <v>90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456345</v>
      </c>
      <c r="BW12" s="77">
        <f t="shared" si="1"/>
        <v>0</v>
      </c>
      <c r="BX12" s="79">
        <f t="shared" si="2"/>
        <v>667372.19</v>
      </c>
    </row>
    <row r="13" spans="2:76" ht="15">
      <c r="B13" s="13">
        <v>104</v>
      </c>
      <c r="C13" s="25" t="s">
        <v>19</v>
      </c>
      <c r="D13" s="88">
        <v>152600</v>
      </c>
      <c r="E13" s="89">
        <v>0</v>
      </c>
      <c r="F13" s="90">
        <v>212262.78</v>
      </c>
      <c r="G13" s="88"/>
      <c r="H13" s="89"/>
      <c r="I13" s="90"/>
      <c r="J13" s="97">
        <v>11000</v>
      </c>
      <c r="K13" s="89">
        <v>0</v>
      </c>
      <c r="L13" s="101">
        <v>11000</v>
      </c>
      <c r="M13" s="91">
        <v>24000</v>
      </c>
      <c r="N13" s="89">
        <v>0</v>
      </c>
      <c r="O13" s="90">
        <v>71169.84</v>
      </c>
      <c r="P13" s="91">
        <v>18000</v>
      </c>
      <c r="Q13" s="89">
        <v>0</v>
      </c>
      <c r="R13" s="90">
        <v>21030.61</v>
      </c>
      <c r="S13" s="91">
        <v>12500</v>
      </c>
      <c r="T13" s="89">
        <v>0</v>
      </c>
      <c r="U13" s="90">
        <v>16243.76</v>
      </c>
      <c r="V13" s="91">
        <v>22650</v>
      </c>
      <c r="W13" s="89">
        <v>0</v>
      </c>
      <c r="X13" s="90">
        <v>89019.95</v>
      </c>
      <c r="Y13" s="91"/>
      <c r="Z13" s="89"/>
      <c r="AA13" s="90"/>
      <c r="AB13" s="91">
        <v>231300</v>
      </c>
      <c r="AC13" s="89">
        <v>0</v>
      </c>
      <c r="AD13" s="90">
        <v>274048.17</v>
      </c>
      <c r="AE13" s="91"/>
      <c r="AF13" s="89"/>
      <c r="AG13" s="90"/>
      <c r="AH13" s="91">
        <v>4400</v>
      </c>
      <c r="AI13" s="89">
        <v>0</v>
      </c>
      <c r="AJ13" s="90">
        <v>5072</v>
      </c>
      <c r="AK13" s="91">
        <v>6000</v>
      </c>
      <c r="AL13" s="89">
        <v>0</v>
      </c>
      <c r="AM13" s="90">
        <v>6720</v>
      </c>
      <c r="AN13" s="91">
        <v>900</v>
      </c>
      <c r="AO13" s="89">
        <v>0</v>
      </c>
      <c r="AP13" s="90">
        <v>900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131630</v>
      </c>
      <c r="BD13" s="89">
        <v>0</v>
      </c>
      <c r="BE13" s="101">
        <v>195520.14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614980</v>
      </c>
      <c r="BW13" s="77">
        <f t="shared" si="1"/>
        <v>0</v>
      </c>
      <c r="BX13" s="79">
        <f t="shared" si="2"/>
        <v>902987.25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>
        <v>6019.969999999999</v>
      </c>
      <c r="G18" s="88"/>
      <c r="H18" s="89"/>
      <c r="I18" s="90"/>
      <c r="J18" s="97">
        <v>100</v>
      </c>
      <c r="K18" s="89">
        <v>0</v>
      </c>
      <c r="L18" s="101">
        <v>100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3600</v>
      </c>
      <c r="BW18" s="77">
        <f t="shared" si="1"/>
        <v>0</v>
      </c>
      <c r="BX18" s="79">
        <f t="shared" si="2"/>
        <v>6119.969999999999</v>
      </c>
    </row>
    <row r="19" spans="2:76" ht="15">
      <c r="B19" s="13">
        <v>110</v>
      </c>
      <c r="C19" s="25" t="s">
        <v>98</v>
      </c>
      <c r="D19" s="88">
        <v>61630</v>
      </c>
      <c r="E19" s="89">
        <v>0</v>
      </c>
      <c r="F19" s="90">
        <v>73585.54000000001</v>
      </c>
      <c r="G19" s="88"/>
      <c r="H19" s="89"/>
      <c r="I19" s="90"/>
      <c r="J19" s="97"/>
      <c r="K19" s="89"/>
      <c r="L19" s="101"/>
      <c r="M19" s="97">
        <v>3210</v>
      </c>
      <c r="N19" s="89">
        <v>0</v>
      </c>
      <c r="O19" s="101">
        <v>3210</v>
      </c>
      <c r="P19" s="97">
        <v>0</v>
      </c>
      <c r="Q19" s="89">
        <v>0</v>
      </c>
      <c r="R19" s="101">
        <v>0</v>
      </c>
      <c r="S19" s="97"/>
      <c r="T19" s="89"/>
      <c r="U19" s="101"/>
      <c r="V19" s="97">
        <v>200</v>
      </c>
      <c r="W19" s="89">
        <v>0</v>
      </c>
      <c r="X19" s="101">
        <v>200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129353.82</v>
      </c>
      <c r="BJ19" s="89">
        <v>0</v>
      </c>
      <c r="BK19" s="101">
        <v>19750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194393.82</v>
      </c>
      <c r="BW19" s="77">
        <f t="shared" si="1"/>
        <v>0</v>
      </c>
      <c r="BX19" s="79">
        <f t="shared" si="2"/>
        <v>96745.54000000001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776680</v>
      </c>
      <c r="E20" s="78">
        <f t="shared" si="3"/>
        <v>0</v>
      </c>
      <c r="F20" s="79">
        <f t="shared" si="3"/>
        <v>1049621.67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51000</v>
      </c>
      <c r="K20" s="78">
        <f t="shared" si="3"/>
        <v>0</v>
      </c>
      <c r="L20" s="77">
        <f t="shared" si="3"/>
        <v>63213.18</v>
      </c>
      <c r="M20" s="98">
        <f t="shared" si="3"/>
        <v>151235</v>
      </c>
      <c r="N20" s="78">
        <f t="shared" si="3"/>
        <v>0</v>
      </c>
      <c r="O20" s="77">
        <f t="shared" si="3"/>
        <v>238190.94</v>
      </c>
      <c r="P20" s="98">
        <f t="shared" si="3"/>
        <v>30000</v>
      </c>
      <c r="Q20" s="78">
        <f t="shared" si="3"/>
        <v>0</v>
      </c>
      <c r="R20" s="77">
        <f t="shared" si="3"/>
        <v>36557.36</v>
      </c>
      <c r="S20" s="98">
        <f t="shared" si="3"/>
        <v>13150</v>
      </c>
      <c r="T20" s="78">
        <f t="shared" si="3"/>
        <v>0</v>
      </c>
      <c r="U20" s="77">
        <f t="shared" si="3"/>
        <v>17513.75</v>
      </c>
      <c r="V20" s="98">
        <f t="shared" si="3"/>
        <v>22850</v>
      </c>
      <c r="W20" s="78">
        <f t="shared" si="3"/>
        <v>0</v>
      </c>
      <c r="X20" s="77">
        <f t="shared" si="3"/>
        <v>95093.51999999999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279420</v>
      </c>
      <c r="AC20" s="78">
        <f t="shared" si="3"/>
        <v>0</v>
      </c>
      <c r="AD20" s="77">
        <f t="shared" si="3"/>
        <v>330146.01</v>
      </c>
      <c r="AE20" s="98">
        <f t="shared" si="3"/>
        <v>98050</v>
      </c>
      <c r="AF20" s="78">
        <f t="shared" si="3"/>
        <v>0</v>
      </c>
      <c r="AG20" s="77">
        <f t="shared" si="3"/>
        <v>125106.22</v>
      </c>
      <c r="AH20" s="98">
        <f t="shared" si="3"/>
        <v>5750</v>
      </c>
      <c r="AI20" s="78">
        <f t="shared" si="3"/>
        <v>0</v>
      </c>
      <c r="AJ20" s="77">
        <f t="shared" si="3"/>
        <v>6692.8</v>
      </c>
      <c r="AK20" s="98">
        <f t="shared" si="3"/>
        <v>23030</v>
      </c>
      <c r="AL20" s="78">
        <f t="shared" si="3"/>
        <v>0</v>
      </c>
      <c r="AM20" s="77">
        <f t="shared" si="3"/>
        <v>26943.69</v>
      </c>
      <c r="AN20" s="98">
        <f t="shared" si="3"/>
        <v>990</v>
      </c>
      <c r="AO20" s="78">
        <f t="shared" si="3"/>
        <v>0</v>
      </c>
      <c r="AP20" s="77">
        <f t="shared" si="3"/>
        <v>990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131630</v>
      </c>
      <c r="BD20" s="78">
        <f t="shared" si="3"/>
        <v>0</v>
      </c>
      <c r="BE20" s="77">
        <f t="shared" si="3"/>
        <v>195520.14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129353.82</v>
      </c>
      <c r="BJ20" s="78">
        <f t="shared" si="3"/>
        <v>0</v>
      </c>
      <c r="BK20" s="77">
        <f t="shared" si="3"/>
        <v>19750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1713138.82</v>
      </c>
      <c r="BW20" s="77">
        <f>BW10+BW11+BW12+BW13+BW14+BW15+BW16+BW17+BW18+BW19</f>
        <v>0</v>
      </c>
      <c r="BX20" s="95">
        <f>BX10+BX11+BX12+BX13+BX14+BX15+BX16+BX17+BX18+BX19</f>
        <v>2205339.2800000003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19000</v>
      </c>
      <c r="E24" s="89">
        <v>0</v>
      </c>
      <c r="F24" s="90">
        <v>193826.53999999998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180105.58</v>
      </c>
      <c r="P24" s="97">
        <v>67000</v>
      </c>
      <c r="Q24" s="89">
        <v>0</v>
      </c>
      <c r="R24" s="101">
        <v>67000</v>
      </c>
      <c r="S24" s="97">
        <v>0</v>
      </c>
      <c r="T24" s="89">
        <v>0</v>
      </c>
      <c r="U24" s="101">
        <v>0</v>
      </c>
      <c r="V24" s="97">
        <v>10000</v>
      </c>
      <c r="W24" s="89">
        <v>0</v>
      </c>
      <c r="X24" s="101">
        <v>10000</v>
      </c>
      <c r="Y24" s="97">
        <v>3000</v>
      </c>
      <c r="Z24" s="89">
        <v>0</v>
      </c>
      <c r="AA24" s="101">
        <v>39429.59</v>
      </c>
      <c r="AB24" s="97">
        <v>135000</v>
      </c>
      <c r="AC24" s="89">
        <v>0</v>
      </c>
      <c r="AD24" s="101">
        <v>712798.14</v>
      </c>
      <c r="AE24" s="97">
        <v>25597.43</v>
      </c>
      <c r="AF24" s="89">
        <v>0</v>
      </c>
      <c r="AG24" s="101">
        <v>444034.5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259597.43</v>
      </c>
      <c r="BW24" s="77">
        <f t="shared" si="4"/>
        <v>0</v>
      </c>
      <c r="BX24" s="79">
        <f t="shared" si="4"/>
        <v>1647194.35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1750</v>
      </c>
      <c r="AC25" s="89">
        <v>0</v>
      </c>
      <c r="AD25" s="101">
        <v>4556.21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>
        <v>7000</v>
      </c>
      <c r="AL25" s="89">
        <v>0</v>
      </c>
      <c r="AM25" s="101">
        <v>11883.73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>
        <v>21264.85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14750</v>
      </c>
      <c r="BW25" s="77">
        <f t="shared" si="4"/>
        <v>0</v>
      </c>
      <c r="BX25" s="79">
        <f t="shared" si="4"/>
        <v>37704.78999999999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14165.7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14165.7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19000</v>
      </c>
      <c r="E28" s="78">
        <f t="shared" si="5"/>
        <v>0</v>
      </c>
      <c r="F28" s="79">
        <f t="shared" si="5"/>
        <v>193826.53999999998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180105.58</v>
      </c>
      <c r="P28" s="98">
        <f t="shared" si="5"/>
        <v>67000</v>
      </c>
      <c r="Q28" s="78">
        <f t="shared" si="5"/>
        <v>0</v>
      </c>
      <c r="R28" s="77">
        <f t="shared" si="5"/>
        <v>67000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10000</v>
      </c>
      <c r="W28" s="78">
        <f t="shared" si="5"/>
        <v>0</v>
      </c>
      <c r="X28" s="77">
        <f t="shared" si="5"/>
        <v>10000</v>
      </c>
      <c r="Y28" s="98">
        <f t="shared" si="5"/>
        <v>3000</v>
      </c>
      <c r="Z28" s="78">
        <f t="shared" si="5"/>
        <v>0</v>
      </c>
      <c r="AA28" s="77">
        <f t="shared" si="5"/>
        <v>39429.59</v>
      </c>
      <c r="AB28" s="98">
        <f t="shared" si="5"/>
        <v>136750</v>
      </c>
      <c r="AC28" s="78">
        <f t="shared" si="5"/>
        <v>0</v>
      </c>
      <c r="AD28" s="77">
        <f t="shared" si="5"/>
        <v>731520.0499999999</v>
      </c>
      <c r="AE28" s="98">
        <f t="shared" si="5"/>
        <v>25597.43</v>
      </c>
      <c r="AF28" s="78">
        <f t="shared" si="5"/>
        <v>0</v>
      </c>
      <c r="AG28" s="77">
        <f t="shared" si="5"/>
        <v>444034.5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7000</v>
      </c>
      <c r="AL28" s="78">
        <f t="shared" si="6"/>
        <v>0</v>
      </c>
      <c r="AM28" s="77">
        <f t="shared" si="6"/>
        <v>11883.73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6000</v>
      </c>
      <c r="AX28" s="78">
        <f t="shared" si="6"/>
        <v>0</v>
      </c>
      <c r="AY28" s="77">
        <f t="shared" si="6"/>
        <v>21264.85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274347.43</v>
      </c>
      <c r="BW28" s="77">
        <f>BW23+BW24+BW25+BW26+BW27</f>
        <v>0</v>
      </c>
      <c r="BX28" s="95">
        <f>BX23+BX24+BX25+BX26+BX27</f>
        <v>1699064.84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357000</v>
      </c>
      <c r="BS49" s="89">
        <v>0</v>
      </c>
      <c r="BT49" s="101">
        <v>368092.07</v>
      </c>
      <c r="BU49" s="76"/>
      <c r="BV49" s="85">
        <f aca="true" t="shared" si="15" ref="BV49:BX50">D49+G49+J49+M49+P49+S49+V49+Y49+AB49+AE49+AH49+AK49+AN49+AQ49+AT49+AW49+AZ49+BC49+BF49+BI49+BL49+BO49+BR49</f>
        <v>357000</v>
      </c>
      <c r="BW49" s="77">
        <f t="shared" si="15"/>
        <v>0</v>
      </c>
      <c r="BX49" s="79">
        <f t="shared" si="15"/>
        <v>368092.07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26291.4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26291.4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377000</v>
      </c>
      <c r="BS51" s="78">
        <f>BS49+BS50</f>
        <v>0</v>
      </c>
      <c r="BT51" s="77">
        <f>BT49+BT50</f>
        <v>394383.47000000003</v>
      </c>
      <c r="BU51" s="85"/>
      <c r="BV51" s="85">
        <f>BV49+BV50</f>
        <v>377000</v>
      </c>
      <c r="BW51" s="77">
        <f>BW49+BW50</f>
        <v>0</v>
      </c>
      <c r="BX51" s="95">
        <f>BX49+BX50</f>
        <v>394383.47000000003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795680</v>
      </c>
      <c r="E53" s="86">
        <f t="shared" si="18"/>
        <v>0</v>
      </c>
      <c r="F53" s="86">
        <f t="shared" si="18"/>
        <v>1243448.21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51000</v>
      </c>
      <c r="K53" s="86">
        <f t="shared" si="18"/>
        <v>0</v>
      </c>
      <c r="L53" s="86">
        <f t="shared" si="18"/>
        <v>63213.18</v>
      </c>
      <c r="M53" s="86">
        <f t="shared" si="18"/>
        <v>151235</v>
      </c>
      <c r="N53" s="86">
        <f t="shared" si="18"/>
        <v>0</v>
      </c>
      <c r="O53" s="86">
        <f t="shared" si="18"/>
        <v>418296.52</v>
      </c>
      <c r="P53" s="86">
        <f t="shared" si="18"/>
        <v>97000</v>
      </c>
      <c r="Q53" s="86">
        <f t="shared" si="18"/>
        <v>0</v>
      </c>
      <c r="R53" s="86">
        <f t="shared" si="18"/>
        <v>103557.36</v>
      </c>
      <c r="S53" s="86">
        <f t="shared" si="18"/>
        <v>13150</v>
      </c>
      <c r="T53" s="86">
        <f t="shared" si="18"/>
        <v>0</v>
      </c>
      <c r="U53" s="86">
        <f t="shared" si="18"/>
        <v>17513.75</v>
      </c>
      <c r="V53" s="86">
        <f t="shared" si="18"/>
        <v>32850</v>
      </c>
      <c r="W53" s="86">
        <f t="shared" si="18"/>
        <v>0</v>
      </c>
      <c r="X53" s="86">
        <f t="shared" si="18"/>
        <v>105093.51999999999</v>
      </c>
      <c r="Y53" s="86">
        <f t="shared" si="18"/>
        <v>3000</v>
      </c>
      <c r="Z53" s="86">
        <f t="shared" si="18"/>
        <v>0</v>
      </c>
      <c r="AA53" s="86">
        <f t="shared" si="18"/>
        <v>39429.59</v>
      </c>
      <c r="AB53" s="86">
        <f t="shared" si="18"/>
        <v>416170</v>
      </c>
      <c r="AC53" s="86">
        <f t="shared" si="18"/>
        <v>0</v>
      </c>
      <c r="AD53" s="86">
        <f t="shared" si="18"/>
        <v>1061666.06</v>
      </c>
      <c r="AE53" s="86">
        <f t="shared" si="18"/>
        <v>123647.43</v>
      </c>
      <c r="AF53" s="86">
        <f t="shared" si="18"/>
        <v>0</v>
      </c>
      <c r="AG53" s="86">
        <f t="shared" si="18"/>
        <v>569140.72</v>
      </c>
      <c r="AH53" s="86">
        <f t="shared" si="18"/>
        <v>5750</v>
      </c>
      <c r="AI53" s="86">
        <f t="shared" si="18"/>
        <v>0</v>
      </c>
      <c r="AJ53" s="86">
        <f aca="true" t="shared" si="19" ref="AJ53:BT53">AJ20+AJ28+AJ35+AJ42+AJ46+AJ51</f>
        <v>6692.8</v>
      </c>
      <c r="AK53" s="86">
        <f t="shared" si="19"/>
        <v>30030</v>
      </c>
      <c r="AL53" s="86">
        <f t="shared" si="19"/>
        <v>0</v>
      </c>
      <c r="AM53" s="86">
        <f t="shared" si="19"/>
        <v>38827.42</v>
      </c>
      <c r="AN53" s="86">
        <f t="shared" si="19"/>
        <v>990</v>
      </c>
      <c r="AO53" s="86">
        <f t="shared" si="19"/>
        <v>0</v>
      </c>
      <c r="AP53" s="86">
        <f t="shared" si="19"/>
        <v>990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6000</v>
      </c>
      <c r="AX53" s="86">
        <f t="shared" si="19"/>
        <v>0</v>
      </c>
      <c r="AY53" s="86">
        <f t="shared" si="19"/>
        <v>21264.85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131630</v>
      </c>
      <c r="BD53" s="86">
        <f t="shared" si="19"/>
        <v>0</v>
      </c>
      <c r="BE53" s="86">
        <f t="shared" si="19"/>
        <v>195520.14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129353.82</v>
      </c>
      <c r="BJ53" s="86">
        <f t="shared" si="19"/>
        <v>0</v>
      </c>
      <c r="BK53" s="86">
        <f t="shared" si="19"/>
        <v>19750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377000</v>
      </c>
      <c r="BS53" s="86">
        <f t="shared" si="19"/>
        <v>0</v>
      </c>
      <c r="BT53" s="86">
        <f t="shared" si="19"/>
        <v>394383.47000000003</v>
      </c>
      <c r="BU53" s="86">
        <f>BU8</f>
        <v>0</v>
      </c>
      <c r="BV53" s="102">
        <f>BV8+BV20+BV28+BV35+BV42+BV46+BV51</f>
        <v>2364486.25</v>
      </c>
      <c r="BW53" s="87">
        <f>BW20+BW28+BW35+BW42+BW46+BW51</f>
        <v>0</v>
      </c>
      <c r="BX53" s="87">
        <f>BX20+BX28+BX35+BX42+BX46+BX51</f>
        <v>4298787.59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288300</v>
      </c>
      <c r="E10" s="89">
        <v>0</v>
      </c>
      <c r="F10" s="90"/>
      <c r="G10" s="88"/>
      <c r="H10" s="89"/>
      <c r="I10" s="90"/>
      <c r="J10" s="97">
        <v>39800</v>
      </c>
      <c r="K10" s="89">
        <v>0</v>
      </c>
      <c r="L10" s="101"/>
      <c r="M10" s="91">
        <v>9400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34500</v>
      </c>
      <c r="AC10" s="89">
        <v>0</v>
      </c>
      <c r="AD10" s="90"/>
      <c r="AE10" s="91">
        <v>47500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419500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31935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385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32320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244415</v>
      </c>
      <c r="E12" s="89">
        <v>0</v>
      </c>
      <c r="F12" s="90"/>
      <c r="G12" s="88"/>
      <c r="H12" s="89"/>
      <c r="I12" s="90"/>
      <c r="J12" s="97">
        <v>3700</v>
      </c>
      <c r="K12" s="89">
        <v>0</v>
      </c>
      <c r="L12" s="101"/>
      <c r="M12" s="91">
        <v>117440</v>
      </c>
      <c r="N12" s="89">
        <v>0</v>
      </c>
      <c r="O12" s="90"/>
      <c r="P12" s="91">
        <v>12000</v>
      </c>
      <c r="Q12" s="89">
        <v>0</v>
      </c>
      <c r="R12" s="90"/>
      <c r="S12" s="91">
        <v>650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13820</v>
      </c>
      <c r="AC12" s="89">
        <v>0</v>
      </c>
      <c r="AD12" s="90"/>
      <c r="AE12" s="91">
        <v>53850</v>
      </c>
      <c r="AF12" s="89">
        <v>0</v>
      </c>
      <c r="AG12" s="90"/>
      <c r="AH12" s="91">
        <v>1350</v>
      </c>
      <c r="AI12" s="89">
        <v>0</v>
      </c>
      <c r="AJ12" s="90"/>
      <c r="AK12" s="91">
        <v>12030</v>
      </c>
      <c r="AL12" s="89">
        <v>0</v>
      </c>
      <c r="AM12" s="90"/>
      <c r="AN12" s="91">
        <v>90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459345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152600</v>
      </c>
      <c r="E13" s="89">
        <v>0</v>
      </c>
      <c r="F13" s="90"/>
      <c r="G13" s="88"/>
      <c r="H13" s="89"/>
      <c r="I13" s="90"/>
      <c r="J13" s="97">
        <v>11000</v>
      </c>
      <c r="K13" s="89">
        <v>0</v>
      </c>
      <c r="L13" s="101"/>
      <c r="M13" s="91">
        <v>24000</v>
      </c>
      <c r="N13" s="89">
        <v>0</v>
      </c>
      <c r="O13" s="90"/>
      <c r="P13" s="91">
        <v>18000</v>
      </c>
      <c r="Q13" s="89">
        <v>0</v>
      </c>
      <c r="R13" s="90"/>
      <c r="S13" s="91">
        <v>12500</v>
      </c>
      <c r="T13" s="89">
        <v>0</v>
      </c>
      <c r="U13" s="90"/>
      <c r="V13" s="91">
        <v>22650</v>
      </c>
      <c r="W13" s="89">
        <v>0</v>
      </c>
      <c r="X13" s="90"/>
      <c r="Y13" s="91"/>
      <c r="Z13" s="89"/>
      <c r="AA13" s="90"/>
      <c r="AB13" s="91">
        <v>231300</v>
      </c>
      <c r="AC13" s="89">
        <v>0</v>
      </c>
      <c r="AD13" s="90"/>
      <c r="AE13" s="91"/>
      <c r="AF13" s="89"/>
      <c r="AG13" s="90"/>
      <c r="AH13" s="91">
        <v>4400</v>
      </c>
      <c r="AI13" s="89">
        <v>0</v>
      </c>
      <c r="AJ13" s="90"/>
      <c r="AK13" s="91">
        <v>6000</v>
      </c>
      <c r="AL13" s="89">
        <v>0</v>
      </c>
      <c r="AM13" s="90"/>
      <c r="AN13" s="91">
        <v>900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131630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614980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>
        <v>100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54130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3210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>
        <v>200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140454.27000000002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197994.27000000002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774880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54600</v>
      </c>
      <c r="K20" s="78">
        <f t="shared" si="1"/>
        <v>0</v>
      </c>
      <c r="L20" s="77">
        <f t="shared" si="1"/>
        <v>0</v>
      </c>
      <c r="M20" s="98">
        <f t="shared" si="1"/>
        <v>154435</v>
      </c>
      <c r="N20" s="78">
        <f t="shared" si="1"/>
        <v>0</v>
      </c>
      <c r="O20" s="77">
        <f t="shared" si="1"/>
        <v>0</v>
      </c>
      <c r="P20" s="98">
        <f t="shared" si="1"/>
        <v>30000</v>
      </c>
      <c r="Q20" s="78">
        <f t="shared" si="1"/>
        <v>0</v>
      </c>
      <c r="R20" s="77">
        <f t="shared" si="1"/>
        <v>0</v>
      </c>
      <c r="S20" s="98">
        <f t="shared" si="1"/>
        <v>13150</v>
      </c>
      <c r="T20" s="78">
        <f t="shared" si="1"/>
        <v>0</v>
      </c>
      <c r="U20" s="77">
        <f t="shared" si="1"/>
        <v>0</v>
      </c>
      <c r="V20" s="98">
        <f t="shared" si="1"/>
        <v>22850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279620</v>
      </c>
      <c r="AC20" s="78">
        <f t="shared" si="1"/>
        <v>0</v>
      </c>
      <c r="AD20" s="77">
        <f t="shared" si="1"/>
        <v>0</v>
      </c>
      <c r="AE20" s="98">
        <f t="shared" si="1"/>
        <v>101350</v>
      </c>
      <c r="AF20" s="78">
        <f t="shared" si="1"/>
        <v>0</v>
      </c>
      <c r="AG20" s="77">
        <f t="shared" si="1"/>
        <v>0</v>
      </c>
      <c r="AH20" s="98">
        <f t="shared" si="1"/>
        <v>5750</v>
      </c>
      <c r="AI20" s="78">
        <f t="shared" si="1"/>
        <v>0</v>
      </c>
      <c r="AJ20" s="77">
        <f t="shared" si="1"/>
        <v>0</v>
      </c>
      <c r="AK20" s="98">
        <f t="shared" si="1"/>
        <v>18030</v>
      </c>
      <c r="AL20" s="78">
        <f t="shared" si="1"/>
        <v>0</v>
      </c>
      <c r="AM20" s="77">
        <f t="shared" si="1"/>
        <v>0</v>
      </c>
      <c r="AN20" s="98">
        <f t="shared" si="1"/>
        <v>990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131630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140454.27000000002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1727739.27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30000</v>
      </c>
      <c r="W24" s="89">
        <v>0</v>
      </c>
      <c r="X24" s="101"/>
      <c r="Y24" s="97">
        <v>5000</v>
      </c>
      <c r="Z24" s="89">
        <v>0</v>
      </c>
      <c r="AA24" s="101"/>
      <c r="AB24" s="97">
        <v>135000</v>
      </c>
      <c r="AC24" s="89">
        <v>0</v>
      </c>
      <c r="AD24" s="101"/>
      <c r="AE24" s="97">
        <v>164746.97999999998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353746.98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1750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14750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30000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136750</v>
      </c>
      <c r="AC28" s="78">
        <f t="shared" si="3"/>
        <v>0</v>
      </c>
      <c r="AD28" s="77">
        <f t="shared" si="3"/>
        <v>0</v>
      </c>
      <c r="AE28" s="98">
        <f t="shared" si="3"/>
        <v>164746.97999999998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6000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368496.98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377000</v>
      </c>
      <c r="BS51" s="78">
        <f>BS49+BS50</f>
        <v>0</v>
      </c>
      <c r="BT51" s="77">
        <f>BT49+BT50</f>
        <v>0</v>
      </c>
      <c r="BU51" s="85"/>
      <c r="BV51" s="85">
        <f>BV49+BV50</f>
        <v>377000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793880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54600</v>
      </c>
      <c r="K53" s="86">
        <f t="shared" si="11"/>
        <v>0</v>
      </c>
      <c r="L53" s="86">
        <f t="shared" si="11"/>
        <v>0</v>
      </c>
      <c r="M53" s="86">
        <f t="shared" si="11"/>
        <v>154435</v>
      </c>
      <c r="N53" s="86">
        <f t="shared" si="11"/>
        <v>0</v>
      </c>
      <c r="O53" s="86">
        <f t="shared" si="11"/>
        <v>0</v>
      </c>
      <c r="P53" s="86">
        <f t="shared" si="11"/>
        <v>30000</v>
      </c>
      <c r="Q53" s="86">
        <f t="shared" si="11"/>
        <v>0</v>
      </c>
      <c r="R53" s="86">
        <f t="shared" si="11"/>
        <v>0</v>
      </c>
      <c r="S53" s="86">
        <f t="shared" si="11"/>
        <v>13150</v>
      </c>
      <c r="T53" s="86">
        <f t="shared" si="11"/>
        <v>0</v>
      </c>
      <c r="U53" s="86">
        <f t="shared" si="11"/>
        <v>0</v>
      </c>
      <c r="V53" s="86">
        <f t="shared" si="11"/>
        <v>52850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416370</v>
      </c>
      <c r="AC53" s="86">
        <f t="shared" si="11"/>
        <v>0</v>
      </c>
      <c r="AD53" s="86">
        <f t="shared" si="11"/>
        <v>0</v>
      </c>
      <c r="AE53" s="86">
        <f t="shared" si="11"/>
        <v>266096.98</v>
      </c>
      <c r="AF53" s="86">
        <f t="shared" si="11"/>
        <v>0</v>
      </c>
      <c r="AG53" s="86">
        <f t="shared" si="11"/>
        <v>0</v>
      </c>
      <c r="AH53" s="86">
        <f t="shared" si="11"/>
        <v>5750</v>
      </c>
      <c r="AI53" s="86">
        <f t="shared" si="11"/>
        <v>0</v>
      </c>
      <c r="AJ53" s="86">
        <f t="shared" si="11"/>
        <v>0</v>
      </c>
      <c r="AK53" s="86">
        <f t="shared" si="11"/>
        <v>25030</v>
      </c>
      <c r="AL53" s="86">
        <f t="shared" si="11"/>
        <v>0</v>
      </c>
      <c r="AM53" s="86">
        <f t="shared" si="11"/>
        <v>0</v>
      </c>
      <c r="AN53" s="86">
        <f t="shared" si="11"/>
        <v>990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131630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140454.27000000002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377000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2473236.25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288300</v>
      </c>
      <c r="E10" s="89">
        <v>0</v>
      </c>
      <c r="F10" s="90"/>
      <c r="G10" s="88"/>
      <c r="H10" s="89"/>
      <c r="I10" s="90"/>
      <c r="J10" s="97">
        <v>39800</v>
      </c>
      <c r="K10" s="89">
        <v>0</v>
      </c>
      <c r="L10" s="101"/>
      <c r="M10" s="91">
        <v>9400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34500</v>
      </c>
      <c r="AC10" s="89">
        <v>0</v>
      </c>
      <c r="AD10" s="90"/>
      <c r="AE10" s="91">
        <v>47500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419500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31935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385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32320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248185</v>
      </c>
      <c r="E12" s="89">
        <v>0</v>
      </c>
      <c r="F12" s="90"/>
      <c r="G12" s="88"/>
      <c r="H12" s="89"/>
      <c r="I12" s="90"/>
      <c r="J12" s="97">
        <v>3700</v>
      </c>
      <c r="K12" s="89">
        <v>0</v>
      </c>
      <c r="L12" s="101"/>
      <c r="M12" s="91">
        <v>117440</v>
      </c>
      <c r="N12" s="89">
        <v>0</v>
      </c>
      <c r="O12" s="90"/>
      <c r="P12" s="91">
        <v>12000</v>
      </c>
      <c r="Q12" s="89">
        <v>0</v>
      </c>
      <c r="R12" s="90"/>
      <c r="S12" s="91">
        <v>650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13820</v>
      </c>
      <c r="AC12" s="89">
        <v>0</v>
      </c>
      <c r="AD12" s="90"/>
      <c r="AE12" s="91">
        <v>53850</v>
      </c>
      <c r="AF12" s="89">
        <v>0</v>
      </c>
      <c r="AG12" s="90"/>
      <c r="AH12" s="91">
        <v>1350</v>
      </c>
      <c r="AI12" s="89">
        <v>0</v>
      </c>
      <c r="AJ12" s="90"/>
      <c r="AK12" s="91">
        <v>12030</v>
      </c>
      <c r="AL12" s="89">
        <v>0</v>
      </c>
      <c r="AM12" s="90"/>
      <c r="AN12" s="91">
        <v>90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463115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152600</v>
      </c>
      <c r="E13" s="89">
        <v>0</v>
      </c>
      <c r="F13" s="90"/>
      <c r="G13" s="88"/>
      <c r="H13" s="89"/>
      <c r="I13" s="90"/>
      <c r="J13" s="97">
        <v>11000</v>
      </c>
      <c r="K13" s="89">
        <v>0</v>
      </c>
      <c r="L13" s="101"/>
      <c r="M13" s="91">
        <v>24000</v>
      </c>
      <c r="N13" s="89">
        <v>0</v>
      </c>
      <c r="O13" s="90"/>
      <c r="P13" s="91">
        <v>18000</v>
      </c>
      <c r="Q13" s="89">
        <v>0</v>
      </c>
      <c r="R13" s="90"/>
      <c r="S13" s="91">
        <v>12500</v>
      </c>
      <c r="T13" s="89">
        <v>0</v>
      </c>
      <c r="U13" s="90"/>
      <c r="V13" s="91">
        <v>22650</v>
      </c>
      <c r="W13" s="89">
        <v>0</v>
      </c>
      <c r="X13" s="90"/>
      <c r="Y13" s="91"/>
      <c r="Z13" s="89"/>
      <c r="AA13" s="90"/>
      <c r="AB13" s="91">
        <v>231300</v>
      </c>
      <c r="AC13" s="89">
        <v>0</v>
      </c>
      <c r="AD13" s="90"/>
      <c r="AE13" s="91"/>
      <c r="AF13" s="89"/>
      <c r="AG13" s="90"/>
      <c r="AH13" s="91">
        <v>4400</v>
      </c>
      <c r="AI13" s="89">
        <v>0</v>
      </c>
      <c r="AJ13" s="90"/>
      <c r="AK13" s="91">
        <v>6000</v>
      </c>
      <c r="AL13" s="89">
        <v>0</v>
      </c>
      <c r="AM13" s="90"/>
      <c r="AN13" s="91">
        <v>900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131630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614980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>
        <v>100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54130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3210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>
        <v>200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146004.49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203544.49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778650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54600</v>
      </c>
      <c r="K20" s="78">
        <f t="shared" si="1"/>
        <v>0</v>
      </c>
      <c r="L20" s="77">
        <f t="shared" si="1"/>
        <v>0</v>
      </c>
      <c r="M20" s="98">
        <f t="shared" si="1"/>
        <v>154435</v>
      </c>
      <c r="N20" s="78">
        <f t="shared" si="1"/>
        <v>0</v>
      </c>
      <c r="O20" s="77">
        <f t="shared" si="1"/>
        <v>0</v>
      </c>
      <c r="P20" s="98">
        <f t="shared" si="1"/>
        <v>30000</v>
      </c>
      <c r="Q20" s="78">
        <f t="shared" si="1"/>
        <v>0</v>
      </c>
      <c r="R20" s="77">
        <f t="shared" si="1"/>
        <v>0</v>
      </c>
      <c r="S20" s="98">
        <f t="shared" si="1"/>
        <v>13150</v>
      </c>
      <c r="T20" s="78">
        <f t="shared" si="1"/>
        <v>0</v>
      </c>
      <c r="U20" s="77">
        <f t="shared" si="1"/>
        <v>0</v>
      </c>
      <c r="V20" s="98">
        <f t="shared" si="1"/>
        <v>22850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279620</v>
      </c>
      <c r="AC20" s="78">
        <f t="shared" si="1"/>
        <v>0</v>
      </c>
      <c r="AD20" s="77">
        <f t="shared" si="1"/>
        <v>0</v>
      </c>
      <c r="AE20" s="98">
        <f t="shared" si="1"/>
        <v>101350</v>
      </c>
      <c r="AF20" s="78">
        <f t="shared" si="1"/>
        <v>0</v>
      </c>
      <c r="AG20" s="77">
        <f t="shared" si="1"/>
        <v>0</v>
      </c>
      <c r="AH20" s="98">
        <f t="shared" si="1"/>
        <v>5750</v>
      </c>
      <c r="AI20" s="78">
        <f t="shared" si="1"/>
        <v>0</v>
      </c>
      <c r="AJ20" s="77">
        <f t="shared" si="1"/>
        <v>0</v>
      </c>
      <c r="AK20" s="98">
        <f t="shared" si="1"/>
        <v>18030</v>
      </c>
      <c r="AL20" s="78">
        <f t="shared" si="1"/>
        <v>0</v>
      </c>
      <c r="AM20" s="77">
        <f t="shared" si="1"/>
        <v>0</v>
      </c>
      <c r="AN20" s="98">
        <f t="shared" si="1"/>
        <v>990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131630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146004.49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1737059.49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59000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50000</v>
      </c>
      <c r="W24" s="89">
        <v>0</v>
      </c>
      <c r="X24" s="101"/>
      <c r="Y24" s="97">
        <v>5000</v>
      </c>
      <c r="Z24" s="89">
        <v>0</v>
      </c>
      <c r="AA24" s="101"/>
      <c r="AB24" s="97">
        <v>135000</v>
      </c>
      <c r="AC24" s="89">
        <v>0</v>
      </c>
      <c r="AD24" s="101"/>
      <c r="AE24" s="97">
        <v>95426.76000000001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344426.76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1750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14750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50000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136750</v>
      </c>
      <c r="AC28" s="78">
        <f t="shared" si="3"/>
        <v>0</v>
      </c>
      <c r="AD28" s="77">
        <f t="shared" si="3"/>
        <v>0</v>
      </c>
      <c r="AE28" s="98">
        <f t="shared" si="3"/>
        <v>95426.76000000001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6000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359176.76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377000</v>
      </c>
      <c r="BS51" s="78">
        <f>BS49+BS50</f>
        <v>0</v>
      </c>
      <c r="BT51" s="77">
        <f>BT49+BT50</f>
        <v>0</v>
      </c>
      <c r="BU51" s="85"/>
      <c r="BV51" s="85">
        <f>BV49+BV50</f>
        <v>377000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837650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54600</v>
      </c>
      <c r="K53" s="86">
        <f t="shared" si="11"/>
        <v>0</v>
      </c>
      <c r="L53" s="86">
        <f t="shared" si="11"/>
        <v>0</v>
      </c>
      <c r="M53" s="86">
        <f t="shared" si="11"/>
        <v>154435</v>
      </c>
      <c r="N53" s="86">
        <f t="shared" si="11"/>
        <v>0</v>
      </c>
      <c r="O53" s="86">
        <f t="shared" si="11"/>
        <v>0</v>
      </c>
      <c r="P53" s="86">
        <f t="shared" si="11"/>
        <v>30000</v>
      </c>
      <c r="Q53" s="86">
        <f t="shared" si="11"/>
        <v>0</v>
      </c>
      <c r="R53" s="86">
        <f t="shared" si="11"/>
        <v>0</v>
      </c>
      <c r="S53" s="86">
        <f t="shared" si="11"/>
        <v>13150</v>
      </c>
      <c r="T53" s="86">
        <f t="shared" si="11"/>
        <v>0</v>
      </c>
      <c r="U53" s="86">
        <f t="shared" si="11"/>
        <v>0</v>
      </c>
      <c r="V53" s="86">
        <f t="shared" si="11"/>
        <v>72850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416370</v>
      </c>
      <c r="AC53" s="86">
        <f t="shared" si="11"/>
        <v>0</v>
      </c>
      <c r="AD53" s="86">
        <f t="shared" si="11"/>
        <v>0</v>
      </c>
      <c r="AE53" s="86">
        <f t="shared" si="11"/>
        <v>196776.76</v>
      </c>
      <c r="AF53" s="86">
        <f t="shared" si="11"/>
        <v>0</v>
      </c>
      <c r="AG53" s="86">
        <f t="shared" si="11"/>
        <v>0</v>
      </c>
      <c r="AH53" s="86">
        <f t="shared" si="11"/>
        <v>5750</v>
      </c>
      <c r="AI53" s="86">
        <f t="shared" si="11"/>
        <v>0</v>
      </c>
      <c r="AJ53" s="86">
        <f t="shared" si="11"/>
        <v>0</v>
      </c>
      <c r="AK53" s="86">
        <f t="shared" si="11"/>
        <v>25030</v>
      </c>
      <c r="AL53" s="86">
        <f t="shared" si="11"/>
        <v>0</v>
      </c>
      <c r="AM53" s="86">
        <f t="shared" si="11"/>
        <v>0</v>
      </c>
      <c r="AN53" s="86">
        <f t="shared" si="11"/>
        <v>990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131630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146004.49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377000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2473236.25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2020-05-20T09:58:42Z</dcterms:modified>
  <cp:category/>
  <cp:version/>
  <cp:contentType/>
  <cp:contentStatus/>
</cp:coreProperties>
</file>