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1" sheetId="1" r:id="rId1"/>
    <sheet name="Entrate_Bilancio_2022" sheetId="2" r:id="rId2"/>
    <sheet name="Entrate_Bilancio_2023" sheetId="3" r:id="rId3"/>
    <sheet name="Entrate_Rendiconto_Anno0" sheetId="4" state="hidden" r:id="rId4"/>
    <sheet name="Spese_Bilancio_2021" sheetId="5" r:id="rId5"/>
    <sheet name="Spese_Bilancio_2022" sheetId="6" r:id="rId6"/>
    <sheet name="Spese_Bilancio_2023" sheetId="7" r:id="rId7"/>
    <sheet name="Spese_Rendiconto_Anno0" sheetId="8" state="hidden" r:id="rId8"/>
  </sheets>
  <definedNames>
    <definedName name="_xlnm.Print_Area" localSheetId="0">'Entrate_Bilancio_2021'!$B$1:$E$58</definedName>
    <definedName name="_xlnm.Print_Area" localSheetId="1">'Entrate_Bilancio_2022'!$B$1:$E$58</definedName>
    <definedName name="_xlnm.Print_Area" localSheetId="2">'Entrate_Bilancio_2023'!$B$1:$E$58</definedName>
    <definedName name="_xlnm.Print_Area" localSheetId="3">'Entrate_Rendiconto_Anno0'!$B$1:$E$59</definedName>
    <definedName name="_xlnm.Print_Area" localSheetId="4">'Spese_Bilancio_2021'!$B$1:$BX$53</definedName>
    <definedName name="_xlnm.Print_Area" localSheetId="5">'Spese_Bilancio_2022'!$B$1:$BX$53</definedName>
    <definedName name="_xlnm.Print_Area" localSheetId="6">'Spese_Bilancio_2023'!$B$1:$BX$53</definedName>
    <definedName name="_xlnm.Print_Area" localSheetId="7">'Spese_Rendiconto_Anno0'!$B$1:$BX$54</definedName>
    <definedName name="_xlnm.Print_Titles" localSheetId="4">'Spese_Bilancio_2021'!$B:$C</definedName>
    <definedName name="_xlnm.Print_Titles" localSheetId="5">'Spese_Bilancio_2022'!$B:$C</definedName>
    <definedName name="_xlnm.Print_Titles" localSheetId="6">'Spese_Bilancio_2023'!$B:$C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<sst xmlns="http://schemas.openxmlformats.org/spreadsheetml/2006/main" count="870" uniqueCount="151">
  <si>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</si>
  <si>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</si>
  <si>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</si>
  <si>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</si>
  <si>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</si>
  <si>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</si>
  <si>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</si>
  <si>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</si>
  <si>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</si>
  <si>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</si>
  <si>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</si>
  <si>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</si>
  <si>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</si>
  <si>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</si>
  <si>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</si>
  <si>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</si>
  <si>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</si>
  <si>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</si>
  <si>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</si>
  <si>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</si>
  <si>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</si>
  <si>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</si>
  <si>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</si>
  <si>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</si>
  <si>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</si>
  <si>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</si>
  <si>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</si>
  <si>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</si>
  <si>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</si>
  <si>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</si>
  <si>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</si>
  <si>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</si>
  <si>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</si>
  <si>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</si>
  <si>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</si>
  <si>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</si>
  <si>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</si>
  <si>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</si>
  <si>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</si>
  <si>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</si>
  <si>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</si>
  <si>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</si>
  <si>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</si>
  <si>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</si>
  <si>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</si>
  <si>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</si>
  <si>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</si>
  <si>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</si>
  <si>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</si>
  <si>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</si>
  <si>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</si>
  <si>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</si>
  <si>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</si>
  <si>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</si>
  <si>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</si>
  <si>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</si>
  <si>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</si>
  <si>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</si>
  <si>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</si>
  <si>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</si>
  <si>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</si>
  <si>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</si>
  <si>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</si>
  <si>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</si>
  <si>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</si>
  <si>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</si>
  <si>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</si>
  <si>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</si>
  <si>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</si>
  <si>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</si>
  <si>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</si>
  <si>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</si>
  <si>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</si>
  <si>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</si>
  <si>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</si>
  <si>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</si>
  <si>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</si>
  <si>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</si>
  <si>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</si>
  <si>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</si>
  <si>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</si>
  <si>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</si>
  <si>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</si>
  <si>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</si>
  <si>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</si>
  <si>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</si>
  <si>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</si>
  <si>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</si>
  <si>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</si>
  <si>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</si>
  <si>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</si>
  <si>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</si>
  <si>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</si>
  <si>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</si>
  <si>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</si>
  <si>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</si>
  <si>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</si>
  <si>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</si>
  <si>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</si>
  <si>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</si>
  <si>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</si>
  <si>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</si>
  <si>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</si>
  <si>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</si>
  <si>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</si>
  <si>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</si>
  <si>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</si>
  <si>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</si>
  <si>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</si>
  <si>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</si>
  <si>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</si>
  <si>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</si>
  <si>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</si>
  <si>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</si>
  <si>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</si>
  <si>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</si>
  <si>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</si>
  <si>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</si>
  <si>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</si>
  <si>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</si>
  <si>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</si>
  <si>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</si>
  <si>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</si>
  <si>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</si>
  <si>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</si>
  <si>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</si>
  <si>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</si>
  <si>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</si>
  <si>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</si>
  <si>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</si>
  <si>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</si>
  <si>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</si>
  <si>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</si>
  <si>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</si>
  <si>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</si>
  <si>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</si>
  <si>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</si>
  <si>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</si>
  <si>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</si>
  <si>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</si>
  <si>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</si>
  <si>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</si>
  <si>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</si>
  <si>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</si>
  <si>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</si>
  <si>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</si>
  <si>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</si>
  <si>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</si>
  <si>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2021</t>
  </si>
  <si>
    <t>Dati previsionali anno 2022</t>
  </si>
  <si>
    <t>Dati previsionali anno 2023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</si>
</sst>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1792872.77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317000</v>
      </c>
      <c r="E10" s="45">
        <v>642280.39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317000</v>
      </c>
      <c r="E16" s="51">
        <f>E10+E11+E12+E13+E14+E15</f>
        <v>642280.39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1123506.25</v>
      </c>
      <c r="E18" s="45">
        <v>1244875.4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3000</v>
      </c>
      <c r="E20" s="59">
        <v>14434.18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1126506.25</v>
      </c>
      <c r="E23" s="51">
        <f>E18+E19+E20+E21+E22</f>
        <v>1259309.5799999998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335100</v>
      </c>
      <c r="E25" s="45">
        <v>715676.09</v>
      </c>
    </row>
    <row r="26" spans="2:5" ht="15">
      <c r="B26" s="13">
        <v>30200</v>
      </c>
      <c r="C26" s="54" t="s">
        <v>28</v>
      </c>
      <c r="D26" s="39">
        <v>300</v>
      </c>
      <c r="E26" s="45">
        <v>18441.03</v>
      </c>
    </row>
    <row r="27" spans="2:5" ht="15">
      <c r="B27" s="13">
        <v>30300</v>
      </c>
      <c r="C27" s="54" t="s">
        <v>29</v>
      </c>
      <c r="D27" s="39">
        <v>300</v>
      </c>
      <c r="E27" s="45">
        <v>300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25350</v>
      </c>
      <c r="E29" s="50">
        <v>42503.01</v>
      </c>
    </row>
    <row r="30" spans="2:5" ht="15.75" thickBot="1">
      <c r="B30" s="16">
        <v>30000</v>
      </c>
      <c r="C30" s="15" t="s">
        <v>32</v>
      </c>
      <c r="D30" s="48">
        <f>D25+D26+D27+D28+D29</f>
        <v>361050</v>
      </c>
      <c r="E30" s="51">
        <f>E25+E26+E27+E28+E29</f>
        <v>776920.13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152376.57</v>
      </c>
      <c r="E33" s="59">
        <v>445032.09</v>
      </c>
    </row>
    <row r="34" spans="2:5" ht="15">
      <c r="B34" s="13">
        <v>40300</v>
      </c>
      <c r="C34" s="54" t="s">
        <v>37</v>
      </c>
      <c r="D34" s="61">
        <v>0</v>
      </c>
      <c r="E34" s="45">
        <v>52596.55</v>
      </c>
    </row>
    <row r="35" spans="2:5" ht="15">
      <c r="B35" s="13">
        <v>40400</v>
      </c>
      <c r="C35" s="54" t="s">
        <v>38</v>
      </c>
      <c r="D35" s="39">
        <v>0</v>
      </c>
      <c r="E35" s="45">
        <v>10000</v>
      </c>
    </row>
    <row r="36" spans="2:5" ht="15">
      <c r="B36" s="13">
        <v>40500</v>
      </c>
      <c r="C36" s="54" t="s">
        <v>39</v>
      </c>
      <c r="D36" s="49">
        <v>24500</v>
      </c>
      <c r="E36" s="50">
        <v>24500</v>
      </c>
    </row>
    <row r="37" spans="2:5" ht="15.75" thickBot="1">
      <c r="B37" s="16">
        <v>40000</v>
      </c>
      <c r="C37" s="15" t="s">
        <v>40</v>
      </c>
      <c r="D37" s="48">
        <f>D32+D33+D34+D35+D36</f>
        <v>176876.57</v>
      </c>
      <c r="E37" s="51">
        <f>E32+E33+E34+E35+E36</f>
        <v>532128.64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>
        <v>0</v>
      </c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357000</v>
      </c>
      <c r="E54" s="45">
        <v>363237.18</v>
      </c>
    </row>
    <row r="55" spans="2:5" ht="15">
      <c r="B55" s="13">
        <v>90200</v>
      </c>
      <c r="C55" s="54" t="s">
        <v>62</v>
      </c>
      <c r="D55" s="61">
        <v>20000</v>
      </c>
      <c r="E55" s="62">
        <v>20010.33</v>
      </c>
    </row>
    <row r="56" spans="2:5" ht="15.75" thickBot="1">
      <c r="B56" s="16">
        <v>90000</v>
      </c>
      <c r="C56" s="15" t="s">
        <v>63</v>
      </c>
      <c r="D56" s="48">
        <f>D54+D55</f>
        <v>377000</v>
      </c>
      <c r="E56" s="51">
        <f>E54+E55</f>
        <v>383247.51</v>
      </c>
    </row>
    <row r="57" spans="2:5" ht="16.5" thickBot="1" thickTop="1">
      <c r="B57" s="109" t="s">
        <v>64</v>
      </c>
      <c r="C57" s="110"/>
      <c r="D57" s="52">
        <f>D16+D23+D30+D37+D43+D49+D52+D56</f>
        <v>2358432.8200000003</v>
      </c>
      <c r="E57" s="55">
        <f>E16+E23+E30+E37+E43+E49+E52+E56</f>
        <v>3593886.25</v>
      </c>
    </row>
    <row r="58" spans="2:5" ht="16.5" thickBot="1" thickTop="1">
      <c r="B58" s="109" t="s">
        <v>65</v>
      </c>
      <c r="C58" s="110"/>
      <c r="D58" s="52">
        <f>D57+D5+D6+D7+D8</f>
        <v>2358432.8200000003</v>
      </c>
      <c r="E58" s="55">
        <f>E57+E5+E6+E7+E8</f>
        <v>5386759.02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352000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352000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1128506.25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3000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1131506.25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353400</v>
      </c>
      <c r="E25" s="45"/>
    </row>
    <row r="26" spans="2:5" ht="15">
      <c r="B26" s="13">
        <v>30200</v>
      </c>
      <c r="C26" s="54" t="s">
        <v>28</v>
      </c>
      <c r="D26" s="39">
        <v>300</v>
      </c>
      <c r="E26" s="45"/>
    </row>
    <row r="27" spans="2:5" ht="15">
      <c r="B27" s="13">
        <v>30300</v>
      </c>
      <c r="C27" s="54" t="s">
        <v>29</v>
      </c>
      <c r="D27" s="39">
        <v>300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25350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379350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102376.57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24500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126876.57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156350</v>
      </c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156350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357000</v>
      </c>
      <c r="E54" s="45"/>
    </row>
    <row r="55" spans="2:5" ht="15">
      <c r="B55" s="13">
        <v>90200</v>
      </c>
      <c r="C55" s="54" t="s">
        <v>62</v>
      </c>
      <c r="D55" s="61">
        <v>20000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377000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2523082.8200000003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2523082.8200000003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352000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352000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1128506.25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3000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1131506.25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353400</v>
      </c>
      <c r="E25" s="45"/>
    </row>
    <row r="26" spans="2:5" ht="15">
      <c r="B26" s="13">
        <v>30200</v>
      </c>
      <c r="C26" s="54" t="s">
        <v>28</v>
      </c>
      <c r="D26" s="39">
        <v>300</v>
      </c>
      <c r="E26" s="45"/>
    </row>
    <row r="27" spans="2:5" ht="15">
      <c r="B27" s="13">
        <v>30300</v>
      </c>
      <c r="C27" s="54" t="s">
        <v>29</v>
      </c>
      <c r="D27" s="39">
        <v>300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25350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379350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62100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24500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86600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156350</v>
      </c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156350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357000</v>
      </c>
      <c r="E54" s="45"/>
    </row>
    <row r="55" spans="2:5" ht="15">
      <c r="B55" s="13">
        <v>90200</v>
      </c>
      <c r="C55" s="54" t="s">
        <v>62</v>
      </c>
      <c r="D55" s="61">
        <v>20000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377000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2482806.25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2482806.25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279700</v>
      </c>
      <c r="E10" s="89">
        <v>0</v>
      </c>
      <c r="F10" s="90">
        <v>314287.82000000007</v>
      </c>
      <c r="G10" s="88"/>
      <c r="H10" s="89"/>
      <c r="I10" s="90"/>
      <c r="J10" s="97">
        <v>37300</v>
      </c>
      <c r="K10" s="89">
        <v>0</v>
      </c>
      <c r="L10" s="101">
        <v>39512.990000000005</v>
      </c>
      <c r="M10" s="91">
        <v>9300</v>
      </c>
      <c r="N10" s="89">
        <v>0</v>
      </c>
      <c r="O10" s="90">
        <v>9471.65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34400</v>
      </c>
      <c r="AC10" s="89">
        <v>0</v>
      </c>
      <c r="AD10" s="90">
        <v>35829.72</v>
      </c>
      <c r="AE10" s="91">
        <v>47400</v>
      </c>
      <c r="AF10" s="89">
        <v>0</v>
      </c>
      <c r="AG10" s="90">
        <v>54016.45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408100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453118.63000000006</v>
      </c>
    </row>
    <row r="11" spans="2:76" ht="15">
      <c r="B11" s="13">
        <v>102</v>
      </c>
      <c r="C11" s="25" t="s">
        <v>92</v>
      </c>
      <c r="D11" s="88">
        <v>32085</v>
      </c>
      <c r="E11" s="89">
        <v>0</v>
      </c>
      <c r="F11" s="90">
        <v>33706.97</v>
      </c>
      <c r="G11" s="88"/>
      <c r="H11" s="89"/>
      <c r="I11" s="90"/>
      <c r="J11" s="97"/>
      <c r="K11" s="89"/>
      <c r="L11" s="101"/>
      <c r="M11" s="91">
        <v>385</v>
      </c>
      <c r="N11" s="89">
        <v>0</v>
      </c>
      <c r="O11" s="90">
        <v>385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32470</v>
      </c>
      <c r="BW11" s="77">
        <f t="shared" si="1"/>
        <v>0</v>
      </c>
      <c r="BX11" s="79">
        <f t="shared" si="2"/>
        <v>34091.97</v>
      </c>
    </row>
    <row r="12" spans="2:76" ht="15">
      <c r="B12" s="13">
        <v>103</v>
      </c>
      <c r="C12" s="25" t="s">
        <v>93</v>
      </c>
      <c r="D12" s="88">
        <v>267535</v>
      </c>
      <c r="E12" s="89">
        <v>0</v>
      </c>
      <c r="F12" s="90">
        <v>368795.55000000005</v>
      </c>
      <c r="G12" s="88"/>
      <c r="H12" s="89"/>
      <c r="I12" s="90"/>
      <c r="J12" s="97">
        <v>1700</v>
      </c>
      <c r="K12" s="89">
        <v>0</v>
      </c>
      <c r="L12" s="101">
        <v>2946.71</v>
      </c>
      <c r="M12" s="91">
        <v>116090</v>
      </c>
      <c r="N12" s="89">
        <v>0</v>
      </c>
      <c r="O12" s="90">
        <v>169639.05</v>
      </c>
      <c r="P12" s="91">
        <v>11850</v>
      </c>
      <c r="Q12" s="89">
        <v>0</v>
      </c>
      <c r="R12" s="90">
        <v>17725.89</v>
      </c>
      <c r="S12" s="91">
        <v>400</v>
      </c>
      <c r="T12" s="89">
        <v>0</v>
      </c>
      <c r="U12" s="90">
        <v>1357.69</v>
      </c>
      <c r="V12" s="91">
        <v>32500</v>
      </c>
      <c r="W12" s="89">
        <v>0</v>
      </c>
      <c r="X12" s="90">
        <v>66891.41</v>
      </c>
      <c r="Y12" s="91"/>
      <c r="Z12" s="89"/>
      <c r="AA12" s="90"/>
      <c r="AB12" s="91">
        <v>26560</v>
      </c>
      <c r="AC12" s="89">
        <v>0</v>
      </c>
      <c r="AD12" s="90">
        <v>32168.07</v>
      </c>
      <c r="AE12" s="91">
        <v>49150</v>
      </c>
      <c r="AF12" s="89">
        <v>0</v>
      </c>
      <c r="AG12" s="90">
        <v>68402.45999999999</v>
      </c>
      <c r="AH12" s="91">
        <v>6250</v>
      </c>
      <c r="AI12" s="89">
        <v>0</v>
      </c>
      <c r="AJ12" s="90">
        <v>6884.75</v>
      </c>
      <c r="AK12" s="91">
        <v>12280</v>
      </c>
      <c r="AL12" s="89">
        <v>0</v>
      </c>
      <c r="AM12" s="90">
        <v>20817.219999999998</v>
      </c>
      <c r="AN12" s="91">
        <v>90</v>
      </c>
      <c r="AO12" s="89">
        <v>0</v>
      </c>
      <c r="AP12" s="90">
        <v>125.75</v>
      </c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524405</v>
      </c>
      <c r="BW12" s="77">
        <f t="shared" si="1"/>
        <v>0</v>
      </c>
      <c r="BX12" s="79">
        <f t="shared" si="2"/>
        <v>755754.5499999999</v>
      </c>
    </row>
    <row r="13" spans="2:76" ht="15">
      <c r="B13" s="13">
        <v>104</v>
      </c>
      <c r="C13" s="25" t="s">
        <v>19</v>
      </c>
      <c r="D13" s="88">
        <v>156700</v>
      </c>
      <c r="E13" s="89">
        <v>0</v>
      </c>
      <c r="F13" s="90">
        <v>216856.22</v>
      </c>
      <c r="G13" s="88"/>
      <c r="H13" s="89"/>
      <c r="I13" s="90"/>
      <c r="J13" s="97">
        <v>11000</v>
      </c>
      <c r="K13" s="89">
        <v>0</v>
      </c>
      <c r="L13" s="101">
        <v>11067.11</v>
      </c>
      <c r="M13" s="91">
        <v>24000</v>
      </c>
      <c r="N13" s="89">
        <v>0</v>
      </c>
      <c r="O13" s="90">
        <v>72003.97</v>
      </c>
      <c r="P13" s="91">
        <v>18000</v>
      </c>
      <c r="Q13" s="89">
        <v>0</v>
      </c>
      <c r="R13" s="90">
        <v>21030.61</v>
      </c>
      <c r="S13" s="91">
        <v>15700</v>
      </c>
      <c r="T13" s="89">
        <v>0</v>
      </c>
      <c r="U13" s="90">
        <v>22524.31</v>
      </c>
      <c r="V13" s="91">
        <v>6000</v>
      </c>
      <c r="W13" s="89">
        <v>0</v>
      </c>
      <c r="X13" s="90">
        <v>64407.15</v>
      </c>
      <c r="Y13" s="91"/>
      <c r="Z13" s="89"/>
      <c r="AA13" s="90"/>
      <c r="AB13" s="91">
        <v>223600</v>
      </c>
      <c r="AC13" s="89">
        <v>0</v>
      </c>
      <c r="AD13" s="90">
        <v>342806.99999999994</v>
      </c>
      <c r="AE13" s="91"/>
      <c r="AF13" s="89"/>
      <c r="AG13" s="90"/>
      <c r="AH13" s="91">
        <v>4000</v>
      </c>
      <c r="AI13" s="89">
        <v>0</v>
      </c>
      <c r="AJ13" s="90">
        <v>7056.68</v>
      </c>
      <c r="AK13" s="91">
        <v>4500</v>
      </c>
      <c r="AL13" s="89">
        <v>0</v>
      </c>
      <c r="AM13" s="90">
        <v>10752.98</v>
      </c>
      <c r="AN13" s="91">
        <v>600</v>
      </c>
      <c r="AO13" s="89">
        <v>0</v>
      </c>
      <c r="AP13" s="90">
        <v>600</v>
      </c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>
        <v>127100</v>
      </c>
      <c r="BD13" s="89">
        <v>0</v>
      </c>
      <c r="BE13" s="101">
        <v>203020.49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591200</v>
      </c>
      <c r="BW13" s="77">
        <f t="shared" si="1"/>
        <v>0</v>
      </c>
      <c r="BX13" s="79">
        <f t="shared" si="2"/>
        <v>972126.52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4000</v>
      </c>
      <c r="E18" s="89">
        <v>0</v>
      </c>
      <c r="F18" s="90">
        <v>4080.66</v>
      </c>
      <c r="G18" s="88"/>
      <c r="H18" s="89"/>
      <c r="I18" s="90"/>
      <c r="J18" s="97">
        <v>100</v>
      </c>
      <c r="K18" s="89">
        <v>0</v>
      </c>
      <c r="L18" s="101">
        <v>100</v>
      </c>
      <c r="M18" s="97">
        <v>0</v>
      </c>
      <c r="N18" s="89">
        <v>0</v>
      </c>
      <c r="O18" s="101">
        <v>0</v>
      </c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4100</v>
      </c>
      <c r="BW18" s="77">
        <f t="shared" si="1"/>
        <v>0</v>
      </c>
      <c r="BX18" s="79">
        <f t="shared" si="2"/>
        <v>4180.66</v>
      </c>
    </row>
    <row r="19" spans="2:76" ht="15">
      <c r="B19" s="13">
        <v>110</v>
      </c>
      <c r="C19" s="25" t="s">
        <v>98</v>
      </c>
      <c r="D19" s="88">
        <v>46500</v>
      </c>
      <c r="E19" s="89">
        <v>0</v>
      </c>
      <c r="F19" s="90">
        <v>50651.51</v>
      </c>
      <c r="G19" s="88"/>
      <c r="H19" s="89"/>
      <c r="I19" s="90"/>
      <c r="J19" s="97"/>
      <c r="K19" s="89"/>
      <c r="L19" s="101"/>
      <c r="M19" s="97">
        <v>1000</v>
      </c>
      <c r="N19" s="89">
        <v>0</v>
      </c>
      <c r="O19" s="101">
        <v>1000</v>
      </c>
      <c r="P19" s="97">
        <v>0</v>
      </c>
      <c r="Q19" s="89">
        <v>0</v>
      </c>
      <c r="R19" s="101">
        <v>0</v>
      </c>
      <c r="S19" s="97"/>
      <c r="T19" s="89"/>
      <c r="U19" s="101"/>
      <c r="V19" s="97">
        <v>6771</v>
      </c>
      <c r="W19" s="89">
        <v>0</v>
      </c>
      <c r="X19" s="101">
        <v>6771</v>
      </c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>
        <v>0</v>
      </c>
      <c r="AX19" s="89">
        <v>0</v>
      </c>
      <c r="AY19" s="101">
        <v>0</v>
      </c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110042.28</v>
      </c>
      <c r="BJ19" s="89">
        <v>0</v>
      </c>
      <c r="BK19" s="101">
        <v>20000</v>
      </c>
      <c r="BL19" s="97">
        <v>0</v>
      </c>
      <c r="BM19" s="89">
        <v>0</v>
      </c>
      <c r="BN19" s="101">
        <v>0</v>
      </c>
      <c r="BO19" s="97"/>
      <c r="BP19" s="89"/>
      <c r="BQ19" s="101"/>
      <c r="BR19" s="97"/>
      <c r="BS19" s="89"/>
      <c r="BT19" s="101"/>
      <c r="BU19" s="76"/>
      <c r="BV19" s="85">
        <f t="shared" si="0"/>
        <v>164313.28</v>
      </c>
      <c r="BW19" s="77">
        <f t="shared" si="1"/>
        <v>0</v>
      </c>
      <c r="BX19" s="79">
        <f t="shared" si="2"/>
        <v>78422.51000000001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786520</v>
      </c>
      <c r="E20" s="78">
        <f t="shared" si="3"/>
        <v>0</v>
      </c>
      <c r="F20" s="79">
        <f t="shared" si="3"/>
        <v>988378.7300000001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50100</v>
      </c>
      <c r="K20" s="78">
        <f t="shared" si="3"/>
        <v>0</v>
      </c>
      <c r="L20" s="77">
        <f t="shared" si="3"/>
        <v>53626.810000000005</v>
      </c>
      <c r="M20" s="98">
        <f t="shared" si="3"/>
        <v>150775</v>
      </c>
      <c r="N20" s="78">
        <f t="shared" si="3"/>
        <v>0</v>
      </c>
      <c r="O20" s="77">
        <f t="shared" si="3"/>
        <v>252499.66999999998</v>
      </c>
      <c r="P20" s="98">
        <f t="shared" si="3"/>
        <v>29850</v>
      </c>
      <c r="Q20" s="78">
        <f t="shared" si="3"/>
        <v>0</v>
      </c>
      <c r="R20" s="77">
        <f t="shared" si="3"/>
        <v>38756.5</v>
      </c>
      <c r="S20" s="98">
        <f t="shared" si="3"/>
        <v>16100</v>
      </c>
      <c r="T20" s="78">
        <f t="shared" si="3"/>
        <v>0</v>
      </c>
      <c r="U20" s="77">
        <f t="shared" si="3"/>
        <v>23882</v>
      </c>
      <c r="V20" s="98">
        <f t="shared" si="3"/>
        <v>45271</v>
      </c>
      <c r="W20" s="78">
        <f t="shared" si="3"/>
        <v>0</v>
      </c>
      <c r="X20" s="77">
        <f t="shared" si="3"/>
        <v>138069.56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284560</v>
      </c>
      <c r="AC20" s="78">
        <f t="shared" si="3"/>
        <v>0</v>
      </c>
      <c r="AD20" s="77">
        <f t="shared" si="3"/>
        <v>410804.7899999999</v>
      </c>
      <c r="AE20" s="98">
        <f t="shared" si="3"/>
        <v>96550</v>
      </c>
      <c r="AF20" s="78">
        <f t="shared" si="3"/>
        <v>0</v>
      </c>
      <c r="AG20" s="77">
        <f t="shared" si="3"/>
        <v>122418.90999999999</v>
      </c>
      <c r="AH20" s="98">
        <f t="shared" si="3"/>
        <v>10250</v>
      </c>
      <c r="AI20" s="78">
        <f t="shared" si="3"/>
        <v>0</v>
      </c>
      <c r="AJ20" s="77">
        <f t="shared" si="3"/>
        <v>13941.43</v>
      </c>
      <c r="AK20" s="98">
        <f t="shared" si="3"/>
        <v>16780</v>
      </c>
      <c r="AL20" s="78">
        <f t="shared" si="3"/>
        <v>0</v>
      </c>
      <c r="AM20" s="77">
        <f t="shared" si="3"/>
        <v>31570.199999999997</v>
      </c>
      <c r="AN20" s="98">
        <f t="shared" si="3"/>
        <v>690</v>
      </c>
      <c r="AO20" s="78">
        <f t="shared" si="3"/>
        <v>0</v>
      </c>
      <c r="AP20" s="77">
        <f t="shared" si="3"/>
        <v>725.75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127100</v>
      </c>
      <c r="BD20" s="78">
        <f t="shared" si="3"/>
        <v>0</v>
      </c>
      <c r="BE20" s="77">
        <f t="shared" si="3"/>
        <v>203020.49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110042.28</v>
      </c>
      <c r="BJ20" s="78">
        <f t="shared" si="3"/>
        <v>0</v>
      </c>
      <c r="BK20" s="77">
        <f t="shared" si="3"/>
        <v>20000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1724588.28</v>
      </c>
      <c r="BW20" s="77">
        <f>BW10+BW11+BW12+BW13+BW14+BW15+BW16+BW17+BW18+BW19</f>
        <v>0</v>
      </c>
      <c r="BX20" s="95">
        <f>BX10+BX11+BX12+BX13+BX14+BX15+BX16+BX17+BX18+BX19</f>
        <v>2297694.84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125000</v>
      </c>
      <c r="E24" s="89">
        <v>0</v>
      </c>
      <c r="F24" s="90">
        <v>169115.62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5269.18</v>
      </c>
      <c r="P24" s="97">
        <v>1500</v>
      </c>
      <c r="Q24" s="89">
        <v>0</v>
      </c>
      <c r="R24" s="101">
        <v>23446.62</v>
      </c>
      <c r="S24" s="97">
        <v>0</v>
      </c>
      <c r="T24" s="89">
        <v>0</v>
      </c>
      <c r="U24" s="101">
        <v>0</v>
      </c>
      <c r="V24" s="97">
        <v>5000</v>
      </c>
      <c r="W24" s="89">
        <v>0</v>
      </c>
      <c r="X24" s="101">
        <v>11289.68</v>
      </c>
      <c r="Y24" s="97">
        <v>0</v>
      </c>
      <c r="Z24" s="89">
        <v>0</v>
      </c>
      <c r="AA24" s="101">
        <v>15743.7</v>
      </c>
      <c r="AB24" s="97">
        <v>73276.57</v>
      </c>
      <c r="AC24" s="89">
        <v>0</v>
      </c>
      <c r="AD24" s="101">
        <v>205852.32</v>
      </c>
      <c r="AE24" s="97">
        <v>39017.97</v>
      </c>
      <c r="AF24" s="89">
        <v>0</v>
      </c>
      <c r="AG24" s="101">
        <v>483537.94999999995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>
        <v>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243794.54</v>
      </c>
      <c r="BW24" s="77">
        <f t="shared" si="4"/>
        <v>0</v>
      </c>
      <c r="BX24" s="79">
        <f t="shared" si="4"/>
        <v>914255.07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>
        <v>1500</v>
      </c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3050</v>
      </c>
      <c r="AC25" s="89">
        <v>0</v>
      </c>
      <c r="AD25" s="101">
        <v>8252.73</v>
      </c>
      <c r="AE25" s="97">
        <v>0</v>
      </c>
      <c r="AF25" s="89">
        <v>0</v>
      </c>
      <c r="AG25" s="101">
        <v>0</v>
      </c>
      <c r="AH25" s="97"/>
      <c r="AI25" s="89"/>
      <c r="AJ25" s="101"/>
      <c r="AK25" s="97">
        <v>4000</v>
      </c>
      <c r="AL25" s="89">
        <v>0</v>
      </c>
      <c r="AM25" s="101">
        <v>8520.34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6000</v>
      </c>
      <c r="AX25" s="89">
        <v>0</v>
      </c>
      <c r="AY25" s="101">
        <v>8801.51</v>
      </c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13050</v>
      </c>
      <c r="BW25" s="77">
        <f t="shared" si="4"/>
        <v>0</v>
      </c>
      <c r="BX25" s="79">
        <f t="shared" si="4"/>
        <v>27074.58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602.66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602.66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125000</v>
      </c>
      <c r="E28" s="78">
        <f t="shared" si="5"/>
        <v>0</v>
      </c>
      <c r="F28" s="79">
        <f t="shared" si="5"/>
        <v>169115.62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6769.18</v>
      </c>
      <c r="P28" s="98">
        <f t="shared" si="5"/>
        <v>1500</v>
      </c>
      <c r="Q28" s="78">
        <f t="shared" si="5"/>
        <v>0</v>
      </c>
      <c r="R28" s="77">
        <f t="shared" si="5"/>
        <v>23446.62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5000</v>
      </c>
      <c r="W28" s="78">
        <f t="shared" si="5"/>
        <v>0</v>
      </c>
      <c r="X28" s="77">
        <f t="shared" si="5"/>
        <v>11289.68</v>
      </c>
      <c r="Y28" s="98">
        <f t="shared" si="5"/>
        <v>0</v>
      </c>
      <c r="Z28" s="78">
        <f t="shared" si="5"/>
        <v>0</v>
      </c>
      <c r="AA28" s="77">
        <f t="shared" si="5"/>
        <v>15743.7</v>
      </c>
      <c r="AB28" s="98">
        <f t="shared" si="5"/>
        <v>76326.57</v>
      </c>
      <c r="AC28" s="78">
        <f t="shared" si="5"/>
        <v>0</v>
      </c>
      <c r="AD28" s="77">
        <f t="shared" si="5"/>
        <v>214707.71000000002</v>
      </c>
      <c r="AE28" s="98">
        <f t="shared" si="5"/>
        <v>39017.97</v>
      </c>
      <c r="AF28" s="78">
        <f t="shared" si="5"/>
        <v>0</v>
      </c>
      <c r="AG28" s="77">
        <f t="shared" si="5"/>
        <v>483537.94999999995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4000</v>
      </c>
      <c r="AL28" s="78">
        <f t="shared" si="6"/>
        <v>0</v>
      </c>
      <c r="AM28" s="77">
        <f t="shared" si="6"/>
        <v>8520.34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6000</v>
      </c>
      <c r="AX28" s="78">
        <f t="shared" si="6"/>
        <v>0</v>
      </c>
      <c r="AY28" s="77">
        <f t="shared" si="6"/>
        <v>8801.51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256844.54</v>
      </c>
      <c r="BW28" s="77">
        <f>BW23+BW24+BW25+BW26+BW27</f>
        <v>0</v>
      </c>
      <c r="BX28" s="95">
        <f>BX23+BX24+BX25+BX26+BX27</f>
        <v>941932.3099999999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>
        <v>0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357000</v>
      </c>
      <c r="BS49" s="89">
        <v>0</v>
      </c>
      <c r="BT49" s="101">
        <v>368756.93</v>
      </c>
      <c r="BU49" s="76"/>
      <c r="BV49" s="85">
        <f aca="true" t="shared" si="15" ref="BV49:BX50">D49+G49+J49+M49+P49+S49+V49+Y49+AB49+AE49+AH49+AK49+AN49+AQ49+AT49+AW49+AZ49+BC49+BF49+BI49+BL49+BO49+BR49</f>
        <v>357000</v>
      </c>
      <c r="BW49" s="77">
        <f t="shared" si="15"/>
        <v>0</v>
      </c>
      <c r="BX49" s="79">
        <f t="shared" si="15"/>
        <v>368756.93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>
        <v>22491.4</v>
      </c>
      <c r="BU50" s="76"/>
      <c r="BV50" s="85">
        <f t="shared" si="15"/>
        <v>20000</v>
      </c>
      <c r="BW50" s="77">
        <f t="shared" si="15"/>
        <v>0</v>
      </c>
      <c r="BX50" s="79">
        <f t="shared" si="15"/>
        <v>22491.4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377000</v>
      </c>
      <c r="BS51" s="78">
        <f>BS49+BS50</f>
        <v>0</v>
      </c>
      <c r="BT51" s="77">
        <f>BT49+BT50</f>
        <v>391248.33</v>
      </c>
      <c r="BU51" s="85"/>
      <c r="BV51" s="85">
        <f>BV49+BV50</f>
        <v>377000</v>
      </c>
      <c r="BW51" s="77">
        <f>BW49+BW50</f>
        <v>0</v>
      </c>
      <c r="BX51" s="95">
        <f>BX49+BX50</f>
        <v>391248.33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911520</v>
      </c>
      <c r="E53" s="86">
        <f t="shared" si="18"/>
        <v>0</v>
      </c>
      <c r="F53" s="86">
        <f t="shared" si="18"/>
        <v>1157494.35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50100</v>
      </c>
      <c r="K53" s="86">
        <f t="shared" si="18"/>
        <v>0</v>
      </c>
      <c r="L53" s="86">
        <f t="shared" si="18"/>
        <v>53626.810000000005</v>
      </c>
      <c r="M53" s="86">
        <f t="shared" si="18"/>
        <v>150775</v>
      </c>
      <c r="N53" s="86">
        <f t="shared" si="18"/>
        <v>0</v>
      </c>
      <c r="O53" s="86">
        <f t="shared" si="18"/>
        <v>259268.84999999998</v>
      </c>
      <c r="P53" s="86">
        <f t="shared" si="18"/>
        <v>31350</v>
      </c>
      <c r="Q53" s="86">
        <f t="shared" si="18"/>
        <v>0</v>
      </c>
      <c r="R53" s="86">
        <f t="shared" si="18"/>
        <v>62203.119999999995</v>
      </c>
      <c r="S53" s="86">
        <f t="shared" si="18"/>
        <v>16100</v>
      </c>
      <c r="T53" s="86">
        <f t="shared" si="18"/>
        <v>0</v>
      </c>
      <c r="U53" s="86">
        <f t="shared" si="18"/>
        <v>23882</v>
      </c>
      <c r="V53" s="86">
        <f t="shared" si="18"/>
        <v>50271</v>
      </c>
      <c r="W53" s="86">
        <f t="shared" si="18"/>
        <v>0</v>
      </c>
      <c r="X53" s="86">
        <f t="shared" si="18"/>
        <v>149359.24</v>
      </c>
      <c r="Y53" s="86">
        <f t="shared" si="18"/>
        <v>0</v>
      </c>
      <c r="Z53" s="86">
        <f t="shared" si="18"/>
        <v>0</v>
      </c>
      <c r="AA53" s="86">
        <f t="shared" si="18"/>
        <v>15743.7</v>
      </c>
      <c r="AB53" s="86">
        <f t="shared" si="18"/>
        <v>360886.57</v>
      </c>
      <c r="AC53" s="86">
        <f t="shared" si="18"/>
        <v>0</v>
      </c>
      <c r="AD53" s="86">
        <f t="shared" si="18"/>
        <v>625512.5</v>
      </c>
      <c r="AE53" s="86">
        <f t="shared" si="18"/>
        <v>135567.97</v>
      </c>
      <c r="AF53" s="86">
        <f t="shared" si="18"/>
        <v>0</v>
      </c>
      <c r="AG53" s="86">
        <f t="shared" si="18"/>
        <v>605956.86</v>
      </c>
      <c r="AH53" s="86">
        <f t="shared" si="18"/>
        <v>10250</v>
      </c>
      <c r="AI53" s="86">
        <f t="shared" si="18"/>
        <v>0</v>
      </c>
      <c r="AJ53" s="86">
        <f aca="true" t="shared" si="19" ref="AJ53:BT53">AJ20+AJ28+AJ35+AJ42+AJ46+AJ51</f>
        <v>13941.43</v>
      </c>
      <c r="AK53" s="86">
        <f t="shared" si="19"/>
        <v>20780</v>
      </c>
      <c r="AL53" s="86">
        <f t="shared" si="19"/>
        <v>0</v>
      </c>
      <c r="AM53" s="86">
        <f t="shared" si="19"/>
        <v>40090.53999999999</v>
      </c>
      <c r="AN53" s="86">
        <f t="shared" si="19"/>
        <v>690</v>
      </c>
      <c r="AO53" s="86">
        <f t="shared" si="19"/>
        <v>0</v>
      </c>
      <c r="AP53" s="86">
        <f t="shared" si="19"/>
        <v>725.75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6000</v>
      </c>
      <c r="AX53" s="86">
        <f t="shared" si="19"/>
        <v>0</v>
      </c>
      <c r="AY53" s="86">
        <f t="shared" si="19"/>
        <v>8801.51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127100</v>
      </c>
      <c r="BD53" s="86">
        <f t="shared" si="19"/>
        <v>0</v>
      </c>
      <c r="BE53" s="86">
        <f t="shared" si="19"/>
        <v>203020.49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110042.28</v>
      </c>
      <c r="BJ53" s="86">
        <f t="shared" si="19"/>
        <v>0</v>
      </c>
      <c r="BK53" s="86">
        <f t="shared" si="19"/>
        <v>20000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377000</v>
      </c>
      <c r="BS53" s="86">
        <f t="shared" si="19"/>
        <v>0</v>
      </c>
      <c r="BT53" s="86">
        <f t="shared" si="19"/>
        <v>391248.33</v>
      </c>
      <c r="BU53" s="86">
        <f>BU8</f>
        <v>0</v>
      </c>
      <c r="BV53" s="102">
        <f>BV8+BV20+BV28+BV35+BV42+BV46+BV51</f>
        <v>2358432.8200000003</v>
      </c>
      <c r="BW53" s="87">
        <f>BW20+BW28+BW35+BW42+BW46+BW51</f>
        <v>0</v>
      </c>
      <c r="BX53" s="87">
        <f>BX20+BX28+BX35+BX42+BX46+BX51</f>
        <v>3630875.48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284700</v>
      </c>
      <c r="E10" s="89">
        <v>0</v>
      </c>
      <c r="F10" s="90"/>
      <c r="G10" s="88"/>
      <c r="H10" s="89"/>
      <c r="I10" s="90"/>
      <c r="J10" s="97">
        <v>37300</v>
      </c>
      <c r="K10" s="89">
        <v>0</v>
      </c>
      <c r="L10" s="101"/>
      <c r="M10" s="91">
        <v>9300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34400</v>
      </c>
      <c r="AC10" s="89">
        <v>0</v>
      </c>
      <c r="AD10" s="90"/>
      <c r="AE10" s="91">
        <v>47400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413100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32085</v>
      </c>
      <c r="E11" s="89">
        <v>0</v>
      </c>
      <c r="F11" s="90"/>
      <c r="G11" s="88"/>
      <c r="H11" s="89"/>
      <c r="I11" s="90"/>
      <c r="J11" s="97"/>
      <c r="K11" s="89"/>
      <c r="L11" s="101"/>
      <c r="M11" s="91">
        <v>385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32470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247865</v>
      </c>
      <c r="E12" s="89">
        <v>0</v>
      </c>
      <c r="F12" s="90"/>
      <c r="G12" s="88"/>
      <c r="H12" s="89"/>
      <c r="I12" s="90"/>
      <c r="J12" s="97">
        <v>1700</v>
      </c>
      <c r="K12" s="89">
        <v>0</v>
      </c>
      <c r="L12" s="101"/>
      <c r="M12" s="91">
        <v>116090</v>
      </c>
      <c r="N12" s="89">
        <v>0</v>
      </c>
      <c r="O12" s="90"/>
      <c r="P12" s="91">
        <v>11850</v>
      </c>
      <c r="Q12" s="89">
        <v>0</v>
      </c>
      <c r="R12" s="90"/>
      <c r="S12" s="91">
        <v>650</v>
      </c>
      <c r="T12" s="89">
        <v>0</v>
      </c>
      <c r="U12" s="90"/>
      <c r="V12" s="91">
        <v>500</v>
      </c>
      <c r="W12" s="89">
        <v>0</v>
      </c>
      <c r="X12" s="90"/>
      <c r="Y12" s="91"/>
      <c r="Z12" s="89"/>
      <c r="AA12" s="90"/>
      <c r="AB12" s="91">
        <v>11560</v>
      </c>
      <c r="AC12" s="89">
        <v>0</v>
      </c>
      <c r="AD12" s="90"/>
      <c r="AE12" s="91">
        <v>49150</v>
      </c>
      <c r="AF12" s="89">
        <v>0</v>
      </c>
      <c r="AG12" s="90"/>
      <c r="AH12" s="91">
        <v>6250</v>
      </c>
      <c r="AI12" s="89">
        <v>0</v>
      </c>
      <c r="AJ12" s="90"/>
      <c r="AK12" s="91">
        <v>12280</v>
      </c>
      <c r="AL12" s="89">
        <v>0</v>
      </c>
      <c r="AM12" s="90"/>
      <c r="AN12" s="91">
        <v>90</v>
      </c>
      <c r="AO12" s="89">
        <v>0</v>
      </c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457985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156700</v>
      </c>
      <c r="E13" s="89">
        <v>0</v>
      </c>
      <c r="F13" s="90"/>
      <c r="G13" s="88"/>
      <c r="H13" s="89"/>
      <c r="I13" s="90"/>
      <c r="J13" s="97">
        <v>11000</v>
      </c>
      <c r="K13" s="89">
        <v>0</v>
      </c>
      <c r="L13" s="101"/>
      <c r="M13" s="91">
        <v>24000</v>
      </c>
      <c r="N13" s="89">
        <v>0</v>
      </c>
      <c r="O13" s="90"/>
      <c r="P13" s="91">
        <v>18000</v>
      </c>
      <c r="Q13" s="89">
        <v>0</v>
      </c>
      <c r="R13" s="90"/>
      <c r="S13" s="91">
        <v>12500</v>
      </c>
      <c r="T13" s="89">
        <v>0</v>
      </c>
      <c r="U13" s="90"/>
      <c r="V13" s="91">
        <v>6000</v>
      </c>
      <c r="W13" s="89">
        <v>0</v>
      </c>
      <c r="X13" s="90"/>
      <c r="Y13" s="91"/>
      <c r="Z13" s="89"/>
      <c r="AA13" s="90"/>
      <c r="AB13" s="91">
        <v>258600</v>
      </c>
      <c r="AC13" s="89">
        <v>0</v>
      </c>
      <c r="AD13" s="90"/>
      <c r="AE13" s="91"/>
      <c r="AF13" s="89"/>
      <c r="AG13" s="90"/>
      <c r="AH13" s="91">
        <v>4000</v>
      </c>
      <c r="AI13" s="89">
        <v>0</v>
      </c>
      <c r="AJ13" s="90"/>
      <c r="AK13" s="91">
        <v>4500</v>
      </c>
      <c r="AL13" s="89">
        <v>0</v>
      </c>
      <c r="AM13" s="90"/>
      <c r="AN13" s="91">
        <v>600</v>
      </c>
      <c r="AO13" s="89">
        <v>0</v>
      </c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>
        <v>127100</v>
      </c>
      <c r="BD13" s="89">
        <v>0</v>
      </c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623000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4000</v>
      </c>
      <c r="E18" s="89">
        <v>0</v>
      </c>
      <c r="F18" s="90"/>
      <c r="G18" s="88"/>
      <c r="H18" s="89"/>
      <c r="I18" s="90"/>
      <c r="J18" s="97">
        <v>100</v>
      </c>
      <c r="K18" s="89">
        <v>0</v>
      </c>
      <c r="L18" s="101"/>
      <c r="M18" s="97">
        <v>0</v>
      </c>
      <c r="N18" s="89">
        <v>0</v>
      </c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4100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46200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1000</v>
      </c>
      <c r="N19" s="89">
        <v>0</v>
      </c>
      <c r="O19" s="101"/>
      <c r="P19" s="97">
        <v>0</v>
      </c>
      <c r="Q19" s="89">
        <v>0</v>
      </c>
      <c r="R19" s="101"/>
      <c r="S19" s="97"/>
      <c r="T19" s="89"/>
      <c r="U19" s="101"/>
      <c r="V19" s="97">
        <v>13542</v>
      </c>
      <c r="W19" s="89">
        <v>0</v>
      </c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>
        <v>0</v>
      </c>
      <c r="AX19" s="89">
        <v>0</v>
      </c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129597.47</v>
      </c>
      <c r="BJ19" s="89">
        <v>0</v>
      </c>
      <c r="BK19" s="101"/>
      <c r="BL19" s="97">
        <v>0</v>
      </c>
      <c r="BM19" s="89">
        <v>0</v>
      </c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190339.47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771550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50100</v>
      </c>
      <c r="K20" s="78">
        <f t="shared" si="1"/>
        <v>0</v>
      </c>
      <c r="L20" s="77">
        <f t="shared" si="1"/>
        <v>0</v>
      </c>
      <c r="M20" s="98">
        <f t="shared" si="1"/>
        <v>150775</v>
      </c>
      <c r="N20" s="78">
        <f t="shared" si="1"/>
        <v>0</v>
      </c>
      <c r="O20" s="77">
        <f t="shared" si="1"/>
        <v>0</v>
      </c>
      <c r="P20" s="98">
        <f t="shared" si="1"/>
        <v>29850</v>
      </c>
      <c r="Q20" s="78">
        <f t="shared" si="1"/>
        <v>0</v>
      </c>
      <c r="R20" s="77">
        <f t="shared" si="1"/>
        <v>0</v>
      </c>
      <c r="S20" s="98">
        <f t="shared" si="1"/>
        <v>13150</v>
      </c>
      <c r="T20" s="78">
        <f t="shared" si="1"/>
        <v>0</v>
      </c>
      <c r="U20" s="77">
        <f t="shared" si="1"/>
        <v>0</v>
      </c>
      <c r="V20" s="98">
        <f t="shared" si="1"/>
        <v>20042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304560</v>
      </c>
      <c r="AC20" s="78">
        <f t="shared" si="1"/>
        <v>0</v>
      </c>
      <c r="AD20" s="77">
        <f t="shared" si="1"/>
        <v>0</v>
      </c>
      <c r="AE20" s="98">
        <f t="shared" si="1"/>
        <v>96550</v>
      </c>
      <c r="AF20" s="78">
        <f t="shared" si="1"/>
        <v>0</v>
      </c>
      <c r="AG20" s="77">
        <f t="shared" si="1"/>
        <v>0</v>
      </c>
      <c r="AH20" s="98">
        <f t="shared" si="1"/>
        <v>10250</v>
      </c>
      <c r="AI20" s="78">
        <f t="shared" si="1"/>
        <v>0</v>
      </c>
      <c r="AJ20" s="77">
        <f t="shared" si="1"/>
        <v>0</v>
      </c>
      <c r="AK20" s="98">
        <f t="shared" si="1"/>
        <v>16780</v>
      </c>
      <c r="AL20" s="78">
        <f t="shared" si="1"/>
        <v>0</v>
      </c>
      <c r="AM20" s="77">
        <f t="shared" si="1"/>
        <v>0</v>
      </c>
      <c r="AN20" s="98">
        <f t="shared" si="1"/>
        <v>690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127100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129597.47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1720994.47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84000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10000</v>
      </c>
      <c r="W24" s="89">
        <v>0</v>
      </c>
      <c r="X24" s="101"/>
      <c r="Y24" s="97">
        <v>0</v>
      </c>
      <c r="Z24" s="89">
        <v>0</v>
      </c>
      <c r="AA24" s="101"/>
      <c r="AB24" s="97">
        <v>167035.43</v>
      </c>
      <c r="AC24" s="89">
        <v>0</v>
      </c>
      <c r="AD24" s="101"/>
      <c r="AE24" s="97">
        <v>151002.91999999998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412038.35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3050</v>
      </c>
      <c r="AC25" s="89">
        <v>0</v>
      </c>
      <c r="AD25" s="101"/>
      <c r="AE25" s="97">
        <v>0</v>
      </c>
      <c r="AF25" s="89">
        <v>0</v>
      </c>
      <c r="AG25" s="101"/>
      <c r="AH25" s="97"/>
      <c r="AI25" s="89"/>
      <c r="AJ25" s="101"/>
      <c r="AK25" s="97">
        <v>4000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6000</v>
      </c>
      <c r="AX25" s="89">
        <v>0</v>
      </c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13050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84000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10000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170085.43</v>
      </c>
      <c r="AC28" s="78">
        <f t="shared" si="3"/>
        <v>0</v>
      </c>
      <c r="AD28" s="77">
        <f t="shared" si="3"/>
        <v>0</v>
      </c>
      <c r="AE28" s="98">
        <f t="shared" si="3"/>
        <v>151002.91999999998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4000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6000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425088.35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357000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357000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/>
      <c r="BU50" s="76"/>
      <c r="BV50" s="85">
        <f t="shared" si="9"/>
        <v>20000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377000</v>
      </c>
      <c r="BS51" s="78">
        <f>BS49+BS50</f>
        <v>0</v>
      </c>
      <c r="BT51" s="77">
        <f>BT49+BT50</f>
        <v>0</v>
      </c>
      <c r="BU51" s="85"/>
      <c r="BV51" s="85">
        <f>BV49+BV50</f>
        <v>377000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855550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50100</v>
      </c>
      <c r="K53" s="86">
        <f t="shared" si="11"/>
        <v>0</v>
      </c>
      <c r="L53" s="86">
        <f t="shared" si="11"/>
        <v>0</v>
      </c>
      <c r="M53" s="86">
        <f t="shared" si="11"/>
        <v>150775</v>
      </c>
      <c r="N53" s="86">
        <f t="shared" si="11"/>
        <v>0</v>
      </c>
      <c r="O53" s="86">
        <f t="shared" si="11"/>
        <v>0</v>
      </c>
      <c r="P53" s="86">
        <f t="shared" si="11"/>
        <v>29850</v>
      </c>
      <c r="Q53" s="86">
        <f t="shared" si="11"/>
        <v>0</v>
      </c>
      <c r="R53" s="86">
        <f t="shared" si="11"/>
        <v>0</v>
      </c>
      <c r="S53" s="86">
        <f t="shared" si="11"/>
        <v>13150</v>
      </c>
      <c r="T53" s="86">
        <f t="shared" si="11"/>
        <v>0</v>
      </c>
      <c r="U53" s="86">
        <f t="shared" si="11"/>
        <v>0</v>
      </c>
      <c r="V53" s="86">
        <f t="shared" si="11"/>
        <v>30042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474645.43</v>
      </c>
      <c r="AC53" s="86">
        <f t="shared" si="11"/>
        <v>0</v>
      </c>
      <c r="AD53" s="86">
        <f t="shared" si="11"/>
        <v>0</v>
      </c>
      <c r="AE53" s="86">
        <f t="shared" si="11"/>
        <v>247552.91999999998</v>
      </c>
      <c r="AF53" s="86">
        <f t="shared" si="11"/>
        <v>0</v>
      </c>
      <c r="AG53" s="86">
        <f t="shared" si="11"/>
        <v>0</v>
      </c>
      <c r="AH53" s="86">
        <f t="shared" si="11"/>
        <v>10250</v>
      </c>
      <c r="AI53" s="86">
        <f t="shared" si="11"/>
        <v>0</v>
      </c>
      <c r="AJ53" s="86">
        <f t="shared" si="11"/>
        <v>0</v>
      </c>
      <c r="AK53" s="86">
        <f t="shared" si="11"/>
        <v>20780</v>
      </c>
      <c r="AL53" s="86">
        <f t="shared" si="11"/>
        <v>0</v>
      </c>
      <c r="AM53" s="86">
        <f t="shared" si="11"/>
        <v>0</v>
      </c>
      <c r="AN53" s="86">
        <f t="shared" si="11"/>
        <v>690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6000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127100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129597.47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377000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2523082.82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293900</v>
      </c>
      <c r="E10" s="89">
        <v>0</v>
      </c>
      <c r="F10" s="90"/>
      <c r="G10" s="88"/>
      <c r="H10" s="89"/>
      <c r="I10" s="90"/>
      <c r="J10" s="97">
        <v>37300</v>
      </c>
      <c r="K10" s="89">
        <v>0</v>
      </c>
      <c r="L10" s="101"/>
      <c r="M10" s="91">
        <v>9300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34400</v>
      </c>
      <c r="AC10" s="89">
        <v>0</v>
      </c>
      <c r="AD10" s="90"/>
      <c r="AE10" s="91">
        <v>47400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422300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32085</v>
      </c>
      <c r="E11" s="89">
        <v>0</v>
      </c>
      <c r="F11" s="90"/>
      <c r="G11" s="88"/>
      <c r="H11" s="89"/>
      <c r="I11" s="90"/>
      <c r="J11" s="97"/>
      <c r="K11" s="89"/>
      <c r="L11" s="101"/>
      <c r="M11" s="91">
        <v>385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32470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247965</v>
      </c>
      <c r="E12" s="89">
        <v>0</v>
      </c>
      <c r="F12" s="90"/>
      <c r="G12" s="88"/>
      <c r="H12" s="89"/>
      <c r="I12" s="90"/>
      <c r="J12" s="97">
        <v>1700</v>
      </c>
      <c r="K12" s="89">
        <v>0</v>
      </c>
      <c r="L12" s="101"/>
      <c r="M12" s="91">
        <v>117290</v>
      </c>
      <c r="N12" s="89">
        <v>0</v>
      </c>
      <c r="O12" s="90"/>
      <c r="P12" s="91">
        <v>11850</v>
      </c>
      <c r="Q12" s="89">
        <v>0</v>
      </c>
      <c r="R12" s="90"/>
      <c r="S12" s="91">
        <v>650</v>
      </c>
      <c r="T12" s="89">
        <v>0</v>
      </c>
      <c r="U12" s="90"/>
      <c r="V12" s="91">
        <v>500</v>
      </c>
      <c r="W12" s="89">
        <v>0</v>
      </c>
      <c r="X12" s="90"/>
      <c r="Y12" s="91"/>
      <c r="Z12" s="89"/>
      <c r="AA12" s="90"/>
      <c r="AB12" s="91">
        <v>11560</v>
      </c>
      <c r="AC12" s="89">
        <v>0</v>
      </c>
      <c r="AD12" s="90"/>
      <c r="AE12" s="91">
        <v>49150</v>
      </c>
      <c r="AF12" s="89">
        <v>0</v>
      </c>
      <c r="AG12" s="90"/>
      <c r="AH12" s="91">
        <v>6250</v>
      </c>
      <c r="AI12" s="89">
        <v>0</v>
      </c>
      <c r="AJ12" s="90"/>
      <c r="AK12" s="91">
        <v>12280</v>
      </c>
      <c r="AL12" s="89">
        <v>0</v>
      </c>
      <c r="AM12" s="90"/>
      <c r="AN12" s="91">
        <v>90</v>
      </c>
      <c r="AO12" s="89">
        <v>0</v>
      </c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459285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156700</v>
      </c>
      <c r="E13" s="89">
        <v>0</v>
      </c>
      <c r="F13" s="90"/>
      <c r="G13" s="88"/>
      <c r="H13" s="89"/>
      <c r="I13" s="90"/>
      <c r="J13" s="97">
        <v>11000</v>
      </c>
      <c r="K13" s="89">
        <v>0</v>
      </c>
      <c r="L13" s="101"/>
      <c r="M13" s="91">
        <v>24000</v>
      </c>
      <c r="N13" s="89">
        <v>0</v>
      </c>
      <c r="O13" s="90"/>
      <c r="P13" s="91">
        <v>18000</v>
      </c>
      <c r="Q13" s="89">
        <v>0</v>
      </c>
      <c r="R13" s="90"/>
      <c r="S13" s="91">
        <v>12500</v>
      </c>
      <c r="T13" s="89">
        <v>0</v>
      </c>
      <c r="U13" s="90"/>
      <c r="V13" s="91">
        <v>6000</v>
      </c>
      <c r="W13" s="89">
        <v>0</v>
      </c>
      <c r="X13" s="90"/>
      <c r="Y13" s="91"/>
      <c r="Z13" s="89"/>
      <c r="AA13" s="90"/>
      <c r="AB13" s="91">
        <v>258600</v>
      </c>
      <c r="AC13" s="89">
        <v>0</v>
      </c>
      <c r="AD13" s="90"/>
      <c r="AE13" s="91"/>
      <c r="AF13" s="89"/>
      <c r="AG13" s="90"/>
      <c r="AH13" s="91">
        <v>4000</v>
      </c>
      <c r="AI13" s="89">
        <v>0</v>
      </c>
      <c r="AJ13" s="90"/>
      <c r="AK13" s="91">
        <v>4500</v>
      </c>
      <c r="AL13" s="89">
        <v>0</v>
      </c>
      <c r="AM13" s="90"/>
      <c r="AN13" s="91">
        <v>600</v>
      </c>
      <c r="AO13" s="89">
        <v>0</v>
      </c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>
        <v>127100</v>
      </c>
      <c r="BD13" s="89">
        <v>0</v>
      </c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623000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4000</v>
      </c>
      <c r="E18" s="89">
        <v>0</v>
      </c>
      <c r="F18" s="90"/>
      <c r="G18" s="88"/>
      <c r="H18" s="89"/>
      <c r="I18" s="90"/>
      <c r="J18" s="97">
        <v>100</v>
      </c>
      <c r="K18" s="89">
        <v>0</v>
      </c>
      <c r="L18" s="101"/>
      <c r="M18" s="97">
        <v>0</v>
      </c>
      <c r="N18" s="89">
        <v>0</v>
      </c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4100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46200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1000</v>
      </c>
      <c r="N19" s="89">
        <v>0</v>
      </c>
      <c r="O19" s="101"/>
      <c r="P19" s="97">
        <v>0</v>
      </c>
      <c r="Q19" s="89">
        <v>0</v>
      </c>
      <c r="R19" s="101"/>
      <c r="S19" s="97"/>
      <c r="T19" s="89"/>
      <c r="U19" s="101"/>
      <c r="V19" s="97">
        <v>13542</v>
      </c>
      <c r="W19" s="89">
        <v>0</v>
      </c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>
        <v>0</v>
      </c>
      <c r="AX19" s="89">
        <v>0</v>
      </c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129597.47</v>
      </c>
      <c r="BJ19" s="89">
        <v>0</v>
      </c>
      <c r="BK19" s="101"/>
      <c r="BL19" s="97">
        <v>0</v>
      </c>
      <c r="BM19" s="89">
        <v>0</v>
      </c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190339.47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780850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50100</v>
      </c>
      <c r="K20" s="78">
        <f t="shared" si="1"/>
        <v>0</v>
      </c>
      <c r="L20" s="77">
        <f t="shared" si="1"/>
        <v>0</v>
      </c>
      <c r="M20" s="98">
        <f t="shared" si="1"/>
        <v>151975</v>
      </c>
      <c r="N20" s="78">
        <f t="shared" si="1"/>
        <v>0</v>
      </c>
      <c r="O20" s="77">
        <f t="shared" si="1"/>
        <v>0</v>
      </c>
      <c r="P20" s="98">
        <f t="shared" si="1"/>
        <v>29850</v>
      </c>
      <c r="Q20" s="78">
        <f t="shared" si="1"/>
        <v>0</v>
      </c>
      <c r="R20" s="77">
        <f t="shared" si="1"/>
        <v>0</v>
      </c>
      <c r="S20" s="98">
        <f t="shared" si="1"/>
        <v>13150</v>
      </c>
      <c r="T20" s="78">
        <f t="shared" si="1"/>
        <v>0</v>
      </c>
      <c r="U20" s="77">
        <f t="shared" si="1"/>
        <v>0</v>
      </c>
      <c r="V20" s="98">
        <f t="shared" si="1"/>
        <v>20042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304560</v>
      </c>
      <c r="AC20" s="78">
        <f t="shared" si="1"/>
        <v>0</v>
      </c>
      <c r="AD20" s="77">
        <f t="shared" si="1"/>
        <v>0</v>
      </c>
      <c r="AE20" s="98">
        <f t="shared" si="1"/>
        <v>96550</v>
      </c>
      <c r="AF20" s="78">
        <f t="shared" si="1"/>
        <v>0</v>
      </c>
      <c r="AG20" s="77">
        <f t="shared" si="1"/>
        <v>0</v>
      </c>
      <c r="AH20" s="98">
        <f t="shared" si="1"/>
        <v>10250</v>
      </c>
      <c r="AI20" s="78">
        <f t="shared" si="1"/>
        <v>0</v>
      </c>
      <c r="AJ20" s="77">
        <f t="shared" si="1"/>
        <v>0</v>
      </c>
      <c r="AK20" s="98">
        <f t="shared" si="1"/>
        <v>16780</v>
      </c>
      <c r="AL20" s="78">
        <f t="shared" si="1"/>
        <v>0</v>
      </c>
      <c r="AM20" s="77">
        <f t="shared" si="1"/>
        <v>0</v>
      </c>
      <c r="AN20" s="98">
        <f t="shared" si="1"/>
        <v>690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127100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129597.47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1731494.47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89000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37000</v>
      </c>
      <c r="Q24" s="89">
        <v>0</v>
      </c>
      <c r="R24" s="101"/>
      <c r="S24" s="97">
        <v>0</v>
      </c>
      <c r="T24" s="89">
        <v>0</v>
      </c>
      <c r="U24" s="101"/>
      <c r="V24" s="97">
        <v>30000</v>
      </c>
      <c r="W24" s="89">
        <v>0</v>
      </c>
      <c r="X24" s="101"/>
      <c r="Y24" s="97">
        <v>0</v>
      </c>
      <c r="Z24" s="89">
        <v>0</v>
      </c>
      <c r="AA24" s="101"/>
      <c r="AB24" s="97">
        <v>70000</v>
      </c>
      <c r="AC24" s="89">
        <v>0</v>
      </c>
      <c r="AD24" s="101"/>
      <c r="AE24" s="97">
        <v>135261.78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361261.78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3050</v>
      </c>
      <c r="AC25" s="89">
        <v>0</v>
      </c>
      <c r="AD25" s="101"/>
      <c r="AE25" s="97">
        <v>0</v>
      </c>
      <c r="AF25" s="89">
        <v>0</v>
      </c>
      <c r="AG25" s="101"/>
      <c r="AH25" s="97"/>
      <c r="AI25" s="89"/>
      <c r="AJ25" s="101"/>
      <c r="AK25" s="97">
        <v>4000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6000</v>
      </c>
      <c r="AX25" s="89">
        <v>0</v>
      </c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13050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89000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37000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30000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73050</v>
      </c>
      <c r="AC28" s="78">
        <f t="shared" si="3"/>
        <v>0</v>
      </c>
      <c r="AD28" s="77">
        <f t="shared" si="3"/>
        <v>0</v>
      </c>
      <c r="AE28" s="98">
        <f t="shared" si="3"/>
        <v>135261.78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4000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6000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374311.78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357000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357000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/>
      <c r="BU50" s="76"/>
      <c r="BV50" s="85">
        <f t="shared" si="9"/>
        <v>20000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377000</v>
      </c>
      <c r="BS51" s="78">
        <f>BS49+BS50</f>
        <v>0</v>
      </c>
      <c r="BT51" s="77">
        <f>BT49+BT50</f>
        <v>0</v>
      </c>
      <c r="BU51" s="85"/>
      <c r="BV51" s="85">
        <f>BV49+BV50</f>
        <v>377000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869850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50100</v>
      </c>
      <c r="K53" s="86">
        <f t="shared" si="11"/>
        <v>0</v>
      </c>
      <c r="L53" s="86">
        <f t="shared" si="11"/>
        <v>0</v>
      </c>
      <c r="M53" s="86">
        <f t="shared" si="11"/>
        <v>151975</v>
      </c>
      <c r="N53" s="86">
        <f t="shared" si="11"/>
        <v>0</v>
      </c>
      <c r="O53" s="86">
        <f t="shared" si="11"/>
        <v>0</v>
      </c>
      <c r="P53" s="86">
        <f t="shared" si="11"/>
        <v>66850</v>
      </c>
      <c r="Q53" s="86">
        <f t="shared" si="11"/>
        <v>0</v>
      </c>
      <c r="R53" s="86">
        <f t="shared" si="11"/>
        <v>0</v>
      </c>
      <c r="S53" s="86">
        <f t="shared" si="11"/>
        <v>13150</v>
      </c>
      <c r="T53" s="86">
        <f t="shared" si="11"/>
        <v>0</v>
      </c>
      <c r="U53" s="86">
        <f t="shared" si="11"/>
        <v>0</v>
      </c>
      <c r="V53" s="86">
        <f t="shared" si="11"/>
        <v>50042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377610</v>
      </c>
      <c r="AC53" s="86">
        <f t="shared" si="11"/>
        <v>0</v>
      </c>
      <c r="AD53" s="86">
        <f t="shared" si="11"/>
        <v>0</v>
      </c>
      <c r="AE53" s="86">
        <f t="shared" si="11"/>
        <v>231811.78</v>
      </c>
      <c r="AF53" s="86">
        <f t="shared" si="11"/>
        <v>0</v>
      </c>
      <c r="AG53" s="86">
        <f t="shared" si="11"/>
        <v>0</v>
      </c>
      <c r="AH53" s="86">
        <f t="shared" si="11"/>
        <v>10250</v>
      </c>
      <c r="AI53" s="86">
        <f t="shared" si="11"/>
        <v>0</v>
      </c>
      <c r="AJ53" s="86">
        <f t="shared" si="11"/>
        <v>0</v>
      </c>
      <c r="AK53" s="86">
        <f t="shared" si="11"/>
        <v>20780</v>
      </c>
      <c r="AL53" s="86">
        <f t="shared" si="11"/>
        <v>0</v>
      </c>
      <c r="AM53" s="86">
        <f t="shared" si="11"/>
        <v>0</v>
      </c>
      <c r="AN53" s="86">
        <f t="shared" si="11"/>
        <v>690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6000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127100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129597.47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377000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2482806.25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2021-04-01T08:41:09Z</dcterms:modified>
  <cp:category/>
  <cp:version/>
  <cp:contentType/>
  <cp:contentStatus/>
</cp:coreProperties>
</file>