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<sst xmlns="http://schemas.openxmlformats.org/spreadsheetml/2006/main" count="870" uniqueCount="151">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</sst>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90711.64</v>
      </c>
      <c r="E5" s="38"/>
    </row>
    <row r="6" spans="2:5" ht="15">
      <c r="B6" s="8"/>
      <c r="C6" s="5" t="s">
        <v>5</v>
      </c>
      <c r="D6" s="39">
        <v>188099.99</v>
      </c>
      <c r="E6" s="40"/>
    </row>
    <row r="7" spans="2:5" ht="15">
      <c r="B7" s="8"/>
      <c r="C7" s="5" t="s">
        <v>6</v>
      </c>
      <c r="D7" s="39">
        <v>1.4551915228366852E-11</v>
      </c>
      <c r="E7" s="40"/>
    </row>
    <row r="8" spans="2:5" ht="15.75" thickBot="1">
      <c r="B8" s="9"/>
      <c r="C8" s="6" t="s">
        <v>7</v>
      </c>
      <c r="D8" s="41"/>
      <c r="E8" s="42">
        <v>2511398.28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4130730</v>
      </c>
      <c r="E10" s="45">
        <v>4385403.86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1074863</v>
      </c>
      <c r="E14" s="45">
        <v>1175091.23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5205593</v>
      </c>
      <c r="E16" s="51">
        <f>E10+E11+E12+E13+E14+E15</f>
        <v>5560495.09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138648</v>
      </c>
      <c r="E18" s="45">
        <v>205672.51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1600</v>
      </c>
      <c r="E22" s="50">
        <v>3200</v>
      </c>
    </row>
    <row r="23" spans="2:5" ht="15.75" thickBot="1">
      <c r="B23" s="16">
        <v>20000</v>
      </c>
      <c r="C23" s="15" t="s">
        <v>24</v>
      </c>
      <c r="D23" s="48">
        <f>D18+D19+D20+D21+D22</f>
        <v>140248</v>
      </c>
      <c r="E23" s="51">
        <f>E18+E19+E20+E21+E22</f>
        <v>208872.51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659456</v>
      </c>
      <c r="E25" s="45">
        <v>709492.73</v>
      </c>
    </row>
    <row r="26" spans="2:5" ht="15">
      <c r="B26" s="13">
        <v>30200</v>
      </c>
      <c r="C26" s="54" t="s">
        <v>28</v>
      </c>
      <c r="D26" s="39">
        <v>86200</v>
      </c>
      <c r="E26" s="45">
        <v>94765.46</v>
      </c>
    </row>
    <row r="27" spans="2:5" ht="15">
      <c r="B27" s="13">
        <v>30300</v>
      </c>
      <c r="C27" s="54" t="s">
        <v>29</v>
      </c>
      <c r="D27" s="39">
        <v>500</v>
      </c>
      <c r="E27" s="45">
        <v>503.58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45040</v>
      </c>
      <c r="E29" s="50">
        <v>45154.67</v>
      </c>
    </row>
    <row r="30" spans="2:5" ht="15.75" thickBot="1">
      <c r="B30" s="16">
        <v>30000</v>
      </c>
      <c r="C30" s="15" t="s">
        <v>32</v>
      </c>
      <c r="D30" s="48">
        <f>D25+D26+D27+D28+D29</f>
        <v>791196</v>
      </c>
      <c r="E30" s="51">
        <f>E25+E26+E27+E28+E29</f>
        <v>849916.44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65000</v>
      </c>
      <c r="E35" s="45">
        <v>65000</v>
      </c>
    </row>
    <row r="36" spans="2:5" ht="15">
      <c r="B36" s="13">
        <v>40500</v>
      </c>
      <c r="C36" s="54" t="s">
        <v>39</v>
      </c>
      <c r="D36" s="49">
        <v>295526</v>
      </c>
      <c r="E36" s="50">
        <v>345614</v>
      </c>
    </row>
    <row r="37" spans="2:5" ht="15.75" thickBot="1">
      <c r="B37" s="16">
        <v>40000</v>
      </c>
      <c r="C37" s="15" t="s">
        <v>40</v>
      </c>
      <c r="D37" s="48">
        <f>D32+D33+D34+D35+D36</f>
        <v>360526</v>
      </c>
      <c r="E37" s="51">
        <f>E32+E33+E34+E35+E36</f>
        <v>410614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1500000</v>
      </c>
      <c r="E51" s="61">
        <v>1500000</v>
      </c>
    </row>
    <row r="52" spans="2:5" ht="15.75" thickBot="1">
      <c r="B52" s="16">
        <v>70000</v>
      </c>
      <c r="C52" s="15" t="s">
        <v>58</v>
      </c>
      <c r="D52" s="48">
        <f>D51</f>
        <v>1500000</v>
      </c>
      <c r="E52" s="51">
        <f>E51</f>
        <v>1500000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1455000</v>
      </c>
      <c r="E54" s="45">
        <v>1455000</v>
      </c>
    </row>
    <row r="55" spans="2:5" ht="15">
      <c r="B55" s="13">
        <v>90200</v>
      </c>
      <c r="C55" s="54" t="s">
        <v>62</v>
      </c>
      <c r="D55" s="60">
        <v>165000</v>
      </c>
      <c r="E55" s="61">
        <v>179671.15</v>
      </c>
    </row>
    <row r="56" spans="2:5" ht="15.75" thickBot="1">
      <c r="B56" s="16">
        <v>90000</v>
      </c>
      <c r="C56" s="15" t="s">
        <v>63</v>
      </c>
      <c r="D56" s="48">
        <f>D54+D55</f>
        <v>1620000</v>
      </c>
      <c r="E56" s="51">
        <f>E54+E55</f>
        <v>1634671.15</v>
      </c>
    </row>
    <row r="57" spans="2:5" ht="16.5" thickBot="1" thickTop="1">
      <c r="B57" s="110" t="s">
        <v>64</v>
      </c>
      <c r="C57" s="111"/>
      <c r="D57" s="52">
        <f>D16+D23+D30+D37+D43+D49+D52+D56</f>
        <v>9617563</v>
      </c>
      <c r="E57" s="55">
        <f>E16+E23+E30+E37+E43+E49+E52+E56</f>
        <v>10164569.19</v>
      </c>
    </row>
    <row r="58" spans="2:5" ht="16.5" thickBot="1" thickTop="1">
      <c r="B58" s="110" t="s">
        <v>65</v>
      </c>
      <c r="C58" s="111"/>
      <c r="D58" s="52">
        <f>D57+D5+D6+D7+D8</f>
        <v>9896374.63</v>
      </c>
      <c r="E58" s="55">
        <f>E57+E5+E6+E7+E8</f>
        <v>12675967.469999999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4130730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1074863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5205593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136848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1600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138448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599333</v>
      </c>
      <c r="E25" s="45"/>
    </row>
    <row r="26" spans="2:5" ht="15">
      <c r="B26" s="13">
        <v>30200</v>
      </c>
      <c r="C26" s="54" t="s">
        <v>28</v>
      </c>
      <c r="D26" s="39">
        <v>86200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43690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729723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55000</v>
      </c>
      <c r="E35" s="45"/>
    </row>
    <row r="36" spans="2:5" ht="15">
      <c r="B36" s="13">
        <v>40500</v>
      </c>
      <c r="C36" s="54" t="s">
        <v>39</v>
      </c>
      <c r="D36" s="49">
        <v>300000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1500000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1500000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1455000</v>
      </c>
      <c r="E54" s="45"/>
    </row>
    <row r="55" spans="2:5" ht="15">
      <c r="B55" s="13">
        <v>90200</v>
      </c>
      <c r="C55" s="54" t="s">
        <v>62</v>
      </c>
      <c r="D55" s="60">
        <v>165000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1620000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9548764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9548764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4130730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1074863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5205593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136848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1600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138448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595333</v>
      </c>
      <c r="E25" s="45"/>
    </row>
    <row r="26" spans="2:5" ht="15">
      <c r="B26" s="13">
        <v>30200</v>
      </c>
      <c r="C26" s="54" t="s">
        <v>28</v>
      </c>
      <c r="D26" s="39">
        <v>86200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38836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720869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55000</v>
      </c>
      <c r="E35" s="45"/>
    </row>
    <row r="36" spans="2:5" ht="15">
      <c r="B36" s="13">
        <v>40500</v>
      </c>
      <c r="C36" s="54" t="s">
        <v>39</v>
      </c>
      <c r="D36" s="49">
        <v>350000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1500000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1500000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1455000</v>
      </c>
      <c r="E54" s="45"/>
    </row>
    <row r="55" spans="2:5" ht="15">
      <c r="B55" s="13">
        <v>90200</v>
      </c>
      <c r="C55" s="54" t="s">
        <v>62</v>
      </c>
      <c r="D55" s="60">
        <v>165000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1620000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9589910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9589910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950529.58</v>
      </c>
      <c r="E10" s="88">
        <v>0</v>
      </c>
      <c r="F10" s="89">
        <v>967781.94</v>
      </c>
      <c r="G10" s="87"/>
      <c r="H10" s="88"/>
      <c r="I10" s="89"/>
      <c r="J10" s="96">
        <v>210583</v>
      </c>
      <c r="K10" s="88">
        <v>0</v>
      </c>
      <c r="L10" s="100">
        <v>210583</v>
      </c>
      <c r="M10" s="90">
        <v>36433</v>
      </c>
      <c r="N10" s="88">
        <v>0</v>
      </c>
      <c r="O10" s="89">
        <v>36433</v>
      </c>
      <c r="P10" s="90">
        <v>53282</v>
      </c>
      <c r="Q10" s="88">
        <v>0</v>
      </c>
      <c r="R10" s="89">
        <v>53282</v>
      </c>
      <c r="S10" s="90"/>
      <c r="T10" s="88"/>
      <c r="U10" s="89"/>
      <c r="V10" s="90"/>
      <c r="W10" s="88"/>
      <c r="X10" s="89"/>
      <c r="Y10" s="90">
        <v>80594</v>
      </c>
      <c r="Z10" s="88">
        <v>0</v>
      </c>
      <c r="AA10" s="89">
        <v>80594</v>
      </c>
      <c r="AB10" s="90">
        <v>27905</v>
      </c>
      <c r="AC10" s="88">
        <v>0</v>
      </c>
      <c r="AD10" s="89">
        <v>27905</v>
      </c>
      <c r="AE10" s="90">
        <v>109115</v>
      </c>
      <c r="AF10" s="88">
        <v>0</v>
      </c>
      <c r="AG10" s="89">
        <v>109115</v>
      </c>
      <c r="AH10" s="90"/>
      <c r="AI10" s="88"/>
      <c r="AJ10" s="89"/>
      <c r="AK10" s="90">
        <v>26581</v>
      </c>
      <c r="AL10" s="88">
        <v>0</v>
      </c>
      <c r="AM10" s="89">
        <v>26581</v>
      </c>
      <c r="AN10" s="90"/>
      <c r="AO10" s="88"/>
      <c r="AP10" s="89"/>
      <c r="AQ10" s="90">
        <v>56082</v>
      </c>
      <c r="AR10" s="88">
        <v>0</v>
      </c>
      <c r="AS10" s="89">
        <v>56082</v>
      </c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1551104.58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1568356.94</v>
      </c>
    </row>
    <row r="11" spans="2:76" ht="15">
      <c r="B11" s="13">
        <v>102</v>
      </c>
      <c r="C11" s="25" t="s">
        <v>92</v>
      </c>
      <c r="D11" s="87">
        <v>80340.73</v>
      </c>
      <c r="E11" s="88">
        <v>0</v>
      </c>
      <c r="F11" s="89">
        <v>81512.74</v>
      </c>
      <c r="G11" s="87"/>
      <c r="H11" s="88"/>
      <c r="I11" s="89"/>
      <c r="J11" s="96">
        <v>14250</v>
      </c>
      <c r="K11" s="88">
        <v>0</v>
      </c>
      <c r="L11" s="100">
        <v>14250</v>
      </c>
      <c r="M11" s="90">
        <v>1740</v>
      </c>
      <c r="N11" s="88">
        <v>0</v>
      </c>
      <c r="O11" s="89">
        <v>1740</v>
      </c>
      <c r="P11" s="90">
        <v>2555</v>
      </c>
      <c r="Q11" s="88">
        <v>0</v>
      </c>
      <c r="R11" s="89">
        <v>2555</v>
      </c>
      <c r="S11" s="90"/>
      <c r="T11" s="88"/>
      <c r="U11" s="89"/>
      <c r="V11" s="90"/>
      <c r="W11" s="88"/>
      <c r="X11" s="89"/>
      <c r="Y11" s="90">
        <v>5377</v>
      </c>
      <c r="Z11" s="88">
        <v>0</v>
      </c>
      <c r="AA11" s="89">
        <v>5377</v>
      </c>
      <c r="AB11" s="90">
        <v>9876</v>
      </c>
      <c r="AC11" s="88">
        <v>0</v>
      </c>
      <c r="AD11" s="89">
        <v>9876</v>
      </c>
      <c r="AE11" s="90">
        <v>5245</v>
      </c>
      <c r="AF11" s="88">
        <v>0</v>
      </c>
      <c r="AG11" s="89">
        <v>5245</v>
      </c>
      <c r="AH11" s="90"/>
      <c r="AI11" s="88"/>
      <c r="AJ11" s="89"/>
      <c r="AK11" s="90">
        <v>1610</v>
      </c>
      <c r="AL11" s="88">
        <v>0</v>
      </c>
      <c r="AM11" s="89">
        <v>1610</v>
      </c>
      <c r="AN11" s="90"/>
      <c r="AO11" s="88"/>
      <c r="AP11" s="89"/>
      <c r="AQ11" s="90">
        <v>3776</v>
      </c>
      <c r="AR11" s="88">
        <v>0</v>
      </c>
      <c r="AS11" s="89">
        <v>3776</v>
      </c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124769.73</v>
      </c>
      <c r="BW11" s="76">
        <f t="shared" si="1"/>
        <v>0</v>
      </c>
      <c r="BX11" s="78">
        <f t="shared" si="2"/>
        <v>125941.74</v>
      </c>
    </row>
    <row r="12" spans="2:76" ht="15">
      <c r="B12" s="13">
        <v>103</v>
      </c>
      <c r="C12" s="25" t="s">
        <v>93</v>
      </c>
      <c r="D12" s="87">
        <v>455586.72</v>
      </c>
      <c r="E12" s="88">
        <v>0</v>
      </c>
      <c r="F12" s="89">
        <v>589137.51</v>
      </c>
      <c r="G12" s="87"/>
      <c r="H12" s="88"/>
      <c r="I12" s="89"/>
      <c r="J12" s="96">
        <v>29025</v>
      </c>
      <c r="K12" s="88">
        <v>0</v>
      </c>
      <c r="L12" s="100">
        <v>39499.55</v>
      </c>
      <c r="M12" s="90">
        <v>719762.37</v>
      </c>
      <c r="N12" s="88">
        <v>0</v>
      </c>
      <c r="O12" s="89">
        <v>848928.29</v>
      </c>
      <c r="P12" s="90">
        <v>47600</v>
      </c>
      <c r="Q12" s="88">
        <v>0</v>
      </c>
      <c r="R12" s="89">
        <v>58302.03</v>
      </c>
      <c r="S12" s="90">
        <v>28408</v>
      </c>
      <c r="T12" s="88">
        <v>0</v>
      </c>
      <c r="U12" s="89">
        <v>39896.47</v>
      </c>
      <c r="V12" s="90"/>
      <c r="W12" s="88"/>
      <c r="X12" s="89"/>
      <c r="Y12" s="90">
        <v>7400</v>
      </c>
      <c r="Z12" s="88">
        <v>0</v>
      </c>
      <c r="AA12" s="89">
        <v>15400</v>
      </c>
      <c r="AB12" s="90">
        <v>1454150</v>
      </c>
      <c r="AC12" s="88">
        <v>0</v>
      </c>
      <c r="AD12" s="89">
        <v>1847880.17</v>
      </c>
      <c r="AE12" s="90">
        <v>286486</v>
      </c>
      <c r="AF12" s="88">
        <v>0</v>
      </c>
      <c r="AG12" s="89">
        <v>406576.99</v>
      </c>
      <c r="AH12" s="90">
        <v>6300</v>
      </c>
      <c r="AI12" s="88">
        <v>0</v>
      </c>
      <c r="AJ12" s="89">
        <v>8331.87</v>
      </c>
      <c r="AK12" s="90">
        <v>114400</v>
      </c>
      <c r="AL12" s="88">
        <v>0</v>
      </c>
      <c r="AM12" s="89">
        <v>163110.2</v>
      </c>
      <c r="AN12" s="90">
        <v>8600</v>
      </c>
      <c r="AO12" s="88">
        <v>0</v>
      </c>
      <c r="AP12" s="89">
        <v>10779.85</v>
      </c>
      <c r="AQ12" s="90">
        <v>24180</v>
      </c>
      <c r="AR12" s="88">
        <v>0</v>
      </c>
      <c r="AS12" s="89">
        <v>34581.24</v>
      </c>
      <c r="AT12" s="90">
        <v>18000</v>
      </c>
      <c r="AU12" s="88">
        <v>0</v>
      </c>
      <c r="AV12" s="89">
        <v>20204</v>
      </c>
      <c r="AW12" s="90"/>
      <c r="AX12" s="88"/>
      <c r="AY12" s="89"/>
      <c r="AZ12" s="90">
        <v>0</v>
      </c>
      <c r="BA12" s="88">
        <v>0</v>
      </c>
      <c r="BB12" s="89">
        <v>0</v>
      </c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3199898.09</v>
      </c>
      <c r="BW12" s="76">
        <f t="shared" si="1"/>
        <v>0</v>
      </c>
      <c r="BX12" s="78">
        <f t="shared" si="2"/>
        <v>4082628.1700000004</v>
      </c>
    </row>
    <row r="13" spans="2:76" ht="15">
      <c r="B13" s="13">
        <v>104</v>
      </c>
      <c r="C13" s="25" t="s">
        <v>19</v>
      </c>
      <c r="D13" s="87">
        <v>65616</v>
      </c>
      <c r="E13" s="88">
        <v>0</v>
      </c>
      <c r="F13" s="89">
        <v>121506.96</v>
      </c>
      <c r="G13" s="87"/>
      <c r="H13" s="88"/>
      <c r="I13" s="89"/>
      <c r="J13" s="96">
        <v>200</v>
      </c>
      <c r="K13" s="88">
        <v>0</v>
      </c>
      <c r="L13" s="100">
        <v>200</v>
      </c>
      <c r="M13" s="90">
        <v>130200</v>
      </c>
      <c r="N13" s="88">
        <v>0</v>
      </c>
      <c r="O13" s="89">
        <v>146457.19</v>
      </c>
      <c r="P13" s="90">
        <v>8500</v>
      </c>
      <c r="Q13" s="88">
        <v>0</v>
      </c>
      <c r="R13" s="89">
        <v>11700</v>
      </c>
      <c r="S13" s="90">
        <v>35350</v>
      </c>
      <c r="T13" s="88">
        <v>0</v>
      </c>
      <c r="U13" s="89">
        <v>43671</v>
      </c>
      <c r="V13" s="90"/>
      <c r="W13" s="88"/>
      <c r="X13" s="89"/>
      <c r="Y13" s="90"/>
      <c r="Z13" s="88"/>
      <c r="AA13" s="89"/>
      <c r="AB13" s="90">
        <v>124205.24</v>
      </c>
      <c r="AC13" s="88">
        <v>0</v>
      </c>
      <c r="AD13" s="89">
        <v>170644.83</v>
      </c>
      <c r="AE13" s="90">
        <v>0</v>
      </c>
      <c r="AF13" s="88">
        <v>0</v>
      </c>
      <c r="AG13" s="89">
        <v>0</v>
      </c>
      <c r="AH13" s="90">
        <v>9000</v>
      </c>
      <c r="AI13" s="88">
        <v>0</v>
      </c>
      <c r="AJ13" s="89">
        <v>9000</v>
      </c>
      <c r="AK13" s="90">
        <v>424300</v>
      </c>
      <c r="AL13" s="88">
        <v>0</v>
      </c>
      <c r="AM13" s="89">
        <v>433470.98</v>
      </c>
      <c r="AN13" s="90">
        <v>1500</v>
      </c>
      <c r="AO13" s="88">
        <v>0</v>
      </c>
      <c r="AP13" s="89">
        <v>1500</v>
      </c>
      <c r="AQ13" s="90">
        <v>1000</v>
      </c>
      <c r="AR13" s="88">
        <v>0</v>
      </c>
      <c r="AS13" s="89">
        <v>1000</v>
      </c>
      <c r="AT13" s="90">
        <v>10050</v>
      </c>
      <c r="AU13" s="88">
        <v>0</v>
      </c>
      <c r="AV13" s="89">
        <v>16254.98</v>
      </c>
      <c r="AW13" s="96">
        <v>1000</v>
      </c>
      <c r="AX13" s="88">
        <v>0</v>
      </c>
      <c r="AY13" s="100">
        <v>2000</v>
      </c>
      <c r="AZ13" s="90">
        <v>2600</v>
      </c>
      <c r="BA13" s="88">
        <v>0</v>
      </c>
      <c r="BB13" s="89">
        <v>5200</v>
      </c>
      <c r="BC13" s="96"/>
      <c r="BD13" s="88"/>
      <c r="BE13" s="100"/>
      <c r="BF13" s="90"/>
      <c r="BG13" s="88"/>
      <c r="BH13" s="89"/>
      <c r="BI13" s="90">
        <v>0</v>
      </c>
      <c r="BJ13" s="88">
        <v>0</v>
      </c>
      <c r="BK13" s="89">
        <v>30096.77</v>
      </c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813521.24</v>
      </c>
      <c r="BW13" s="76">
        <f t="shared" si="1"/>
        <v>0</v>
      </c>
      <c r="BX13" s="78">
        <f t="shared" si="2"/>
        <v>992702.71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>
        <v>500</v>
      </c>
      <c r="E16" s="88">
        <v>0</v>
      </c>
      <c r="F16" s="89">
        <v>500</v>
      </c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76477</v>
      </c>
      <c r="BM16" s="88">
        <v>0</v>
      </c>
      <c r="BN16" s="89">
        <v>76477</v>
      </c>
      <c r="BO16" s="90"/>
      <c r="BP16" s="88"/>
      <c r="BQ16" s="89"/>
      <c r="BR16" s="96"/>
      <c r="BS16" s="88"/>
      <c r="BT16" s="100"/>
      <c r="BU16" s="75"/>
      <c r="BV16" s="84">
        <f t="shared" si="0"/>
        <v>76977</v>
      </c>
      <c r="BW16" s="76">
        <f t="shared" si="1"/>
        <v>0</v>
      </c>
      <c r="BX16" s="78">
        <f t="shared" si="2"/>
        <v>76977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12700</v>
      </c>
      <c r="E18" s="88">
        <v>0</v>
      </c>
      <c r="F18" s="89">
        <v>15012.36</v>
      </c>
      <c r="G18" s="87"/>
      <c r="H18" s="88"/>
      <c r="I18" s="89"/>
      <c r="J18" s="96">
        <v>500</v>
      </c>
      <c r="K18" s="88">
        <v>0</v>
      </c>
      <c r="L18" s="100">
        <v>500</v>
      </c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13200</v>
      </c>
      <c r="BW18" s="76">
        <f t="shared" si="1"/>
        <v>0</v>
      </c>
      <c r="BX18" s="78">
        <f t="shared" si="2"/>
        <v>15512.36</v>
      </c>
    </row>
    <row r="19" spans="2:76" ht="15">
      <c r="B19" s="13">
        <v>110</v>
      </c>
      <c r="C19" s="25" t="s">
        <v>98</v>
      </c>
      <c r="D19" s="87">
        <v>120000</v>
      </c>
      <c r="E19" s="88">
        <v>0</v>
      </c>
      <c r="F19" s="89">
        <v>120593.42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>
        <v>0</v>
      </c>
      <c r="AR19" s="88">
        <v>0</v>
      </c>
      <c r="AS19" s="100">
        <v>0</v>
      </c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239157</v>
      </c>
      <c r="BJ19" s="88">
        <v>0</v>
      </c>
      <c r="BK19" s="100">
        <v>239157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359157</v>
      </c>
      <c r="BW19" s="76">
        <f t="shared" si="1"/>
        <v>0</v>
      </c>
      <c r="BX19" s="78">
        <f t="shared" si="2"/>
        <v>359750.42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1685273.0299999998</v>
      </c>
      <c r="E20" s="77">
        <f t="shared" si="3"/>
        <v>0</v>
      </c>
      <c r="F20" s="78">
        <f t="shared" si="3"/>
        <v>1896044.93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254558</v>
      </c>
      <c r="K20" s="77">
        <f t="shared" si="3"/>
        <v>0</v>
      </c>
      <c r="L20" s="76">
        <f t="shared" si="3"/>
        <v>265032.55</v>
      </c>
      <c r="M20" s="97">
        <f t="shared" si="3"/>
        <v>888135.37</v>
      </c>
      <c r="N20" s="77">
        <f t="shared" si="3"/>
        <v>0</v>
      </c>
      <c r="O20" s="76">
        <f t="shared" si="3"/>
        <v>1033558.48</v>
      </c>
      <c r="P20" s="97">
        <f t="shared" si="3"/>
        <v>111937</v>
      </c>
      <c r="Q20" s="77">
        <f t="shared" si="3"/>
        <v>0</v>
      </c>
      <c r="R20" s="76">
        <f t="shared" si="3"/>
        <v>125839.03</v>
      </c>
      <c r="S20" s="97">
        <f t="shared" si="3"/>
        <v>63758</v>
      </c>
      <c r="T20" s="77">
        <f t="shared" si="3"/>
        <v>0</v>
      </c>
      <c r="U20" s="76">
        <f t="shared" si="3"/>
        <v>83567.47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93371</v>
      </c>
      <c r="Z20" s="77">
        <f t="shared" si="3"/>
        <v>0</v>
      </c>
      <c r="AA20" s="76">
        <f t="shared" si="3"/>
        <v>101371</v>
      </c>
      <c r="AB20" s="97">
        <f t="shared" si="3"/>
        <v>1616136.24</v>
      </c>
      <c r="AC20" s="77">
        <f t="shared" si="3"/>
        <v>0</v>
      </c>
      <c r="AD20" s="76">
        <f t="shared" si="3"/>
        <v>2056306</v>
      </c>
      <c r="AE20" s="97">
        <f t="shared" si="3"/>
        <v>400846</v>
      </c>
      <c r="AF20" s="77">
        <f t="shared" si="3"/>
        <v>0</v>
      </c>
      <c r="AG20" s="76">
        <f t="shared" si="3"/>
        <v>520936.99</v>
      </c>
      <c r="AH20" s="97">
        <f t="shared" si="3"/>
        <v>15300</v>
      </c>
      <c r="AI20" s="77">
        <f t="shared" si="3"/>
        <v>0</v>
      </c>
      <c r="AJ20" s="76">
        <f t="shared" si="3"/>
        <v>17331.870000000003</v>
      </c>
      <c r="AK20" s="97">
        <f t="shared" si="3"/>
        <v>566891</v>
      </c>
      <c r="AL20" s="77">
        <f t="shared" si="3"/>
        <v>0</v>
      </c>
      <c r="AM20" s="76">
        <f t="shared" si="3"/>
        <v>624772.1799999999</v>
      </c>
      <c r="AN20" s="97">
        <f t="shared" si="3"/>
        <v>10100</v>
      </c>
      <c r="AO20" s="77">
        <f t="shared" si="3"/>
        <v>0</v>
      </c>
      <c r="AP20" s="76">
        <f t="shared" si="3"/>
        <v>12279.85</v>
      </c>
      <c r="AQ20" s="97">
        <f t="shared" si="3"/>
        <v>85038</v>
      </c>
      <c r="AR20" s="77">
        <f t="shared" si="3"/>
        <v>0</v>
      </c>
      <c r="AS20" s="76">
        <f t="shared" si="3"/>
        <v>95439.23999999999</v>
      </c>
      <c r="AT20" s="97">
        <f t="shared" si="3"/>
        <v>28050</v>
      </c>
      <c r="AU20" s="77">
        <f t="shared" si="3"/>
        <v>0</v>
      </c>
      <c r="AV20" s="76">
        <f t="shared" si="3"/>
        <v>36458.979999999996</v>
      </c>
      <c r="AW20" s="97">
        <f t="shared" si="3"/>
        <v>1000</v>
      </c>
      <c r="AX20" s="77">
        <f t="shared" si="3"/>
        <v>0</v>
      </c>
      <c r="AY20" s="76">
        <f t="shared" si="3"/>
        <v>2000</v>
      </c>
      <c r="AZ20" s="97">
        <f t="shared" si="3"/>
        <v>2600</v>
      </c>
      <c r="BA20" s="77">
        <f t="shared" si="3"/>
        <v>0</v>
      </c>
      <c r="BB20" s="76">
        <f t="shared" si="3"/>
        <v>5200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239157</v>
      </c>
      <c r="BJ20" s="77">
        <f t="shared" si="3"/>
        <v>0</v>
      </c>
      <c r="BK20" s="76">
        <f t="shared" si="3"/>
        <v>269253.77</v>
      </c>
      <c r="BL20" s="97">
        <f t="shared" si="3"/>
        <v>76477</v>
      </c>
      <c r="BM20" s="77">
        <f t="shared" si="3"/>
        <v>0</v>
      </c>
      <c r="BN20" s="76">
        <f t="shared" si="3"/>
        <v>76477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6138627.640000001</v>
      </c>
      <c r="BW20" s="76">
        <f>BW10+BW11+BW12+BW13+BW14+BW15+BW16+BW17+BW18+BW19</f>
        <v>0</v>
      </c>
      <c r="BX20" s="94">
        <f>BX10+BX11+BX12+BX13+BX14+BX15+BX16+BX17+BX18+BX19</f>
        <v>7221869.340000001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>
        <v>46000</v>
      </c>
      <c r="E23" s="88">
        <v>0</v>
      </c>
      <c r="F23" s="89">
        <v>46000</v>
      </c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46000</v>
      </c>
      <c r="BW23" s="76">
        <f t="shared" si="4"/>
        <v>0</v>
      </c>
      <c r="BX23" s="78">
        <f t="shared" si="4"/>
        <v>46000</v>
      </c>
    </row>
    <row r="24" spans="2:76" ht="15">
      <c r="B24" s="13">
        <v>202</v>
      </c>
      <c r="C24" s="25" t="s">
        <v>104</v>
      </c>
      <c r="D24" s="87">
        <v>60507.98</v>
      </c>
      <c r="E24" s="88">
        <v>0</v>
      </c>
      <c r="F24" s="89">
        <v>92847.07</v>
      </c>
      <c r="G24" s="87"/>
      <c r="H24" s="88"/>
      <c r="I24" s="89"/>
      <c r="J24" s="96">
        <v>25295.44</v>
      </c>
      <c r="K24" s="88">
        <v>0</v>
      </c>
      <c r="L24" s="100">
        <v>25295.44</v>
      </c>
      <c r="M24" s="96">
        <v>222610.67</v>
      </c>
      <c r="N24" s="88">
        <v>0</v>
      </c>
      <c r="O24" s="100">
        <v>251468.5</v>
      </c>
      <c r="P24" s="96">
        <v>0</v>
      </c>
      <c r="Q24" s="88">
        <v>0</v>
      </c>
      <c r="R24" s="100">
        <v>4349.3</v>
      </c>
      <c r="S24" s="96">
        <v>4000</v>
      </c>
      <c r="T24" s="88">
        <v>0</v>
      </c>
      <c r="U24" s="100">
        <v>4750</v>
      </c>
      <c r="V24" s="96"/>
      <c r="W24" s="88"/>
      <c r="X24" s="100"/>
      <c r="Y24" s="96">
        <v>0</v>
      </c>
      <c r="Z24" s="88">
        <v>0</v>
      </c>
      <c r="AA24" s="100">
        <v>37425.76</v>
      </c>
      <c r="AB24" s="96">
        <v>34667.66</v>
      </c>
      <c r="AC24" s="88">
        <v>0</v>
      </c>
      <c r="AD24" s="100">
        <v>34667.66</v>
      </c>
      <c r="AE24" s="96">
        <v>123731.24</v>
      </c>
      <c r="AF24" s="88">
        <v>0</v>
      </c>
      <c r="AG24" s="100">
        <v>139321.98</v>
      </c>
      <c r="AH24" s="96">
        <v>0</v>
      </c>
      <c r="AI24" s="88">
        <v>0</v>
      </c>
      <c r="AJ24" s="100">
        <v>0</v>
      </c>
      <c r="AK24" s="96">
        <v>23668</v>
      </c>
      <c r="AL24" s="88">
        <v>0</v>
      </c>
      <c r="AM24" s="100">
        <v>47805.38</v>
      </c>
      <c r="AN24" s="96"/>
      <c r="AO24" s="88"/>
      <c r="AP24" s="100"/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494480.99</v>
      </c>
      <c r="BW24" s="76">
        <f t="shared" si="4"/>
        <v>0</v>
      </c>
      <c r="BX24" s="78">
        <f t="shared" si="4"/>
        <v>637931.09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>
        <v>0</v>
      </c>
      <c r="N25" s="88">
        <v>0</v>
      </c>
      <c r="O25" s="100">
        <v>2000</v>
      </c>
      <c r="P25" s="96"/>
      <c r="Q25" s="88"/>
      <c r="R25" s="100"/>
      <c r="S25" s="96"/>
      <c r="T25" s="88"/>
      <c r="U25" s="100"/>
      <c r="V25" s="96"/>
      <c r="W25" s="88"/>
      <c r="X25" s="100"/>
      <c r="Y25" s="96">
        <v>0</v>
      </c>
      <c r="Z25" s="88">
        <v>0</v>
      </c>
      <c r="AA25" s="100">
        <v>0</v>
      </c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2000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>
        <v>0</v>
      </c>
      <c r="Q26" s="88">
        <v>0</v>
      </c>
      <c r="R26" s="100">
        <v>0</v>
      </c>
      <c r="S26" s="96">
        <v>0</v>
      </c>
      <c r="T26" s="88">
        <v>0</v>
      </c>
      <c r="U26" s="100">
        <v>0</v>
      </c>
      <c r="V26" s="96"/>
      <c r="W26" s="88"/>
      <c r="X26" s="100"/>
      <c r="Y26" s="96"/>
      <c r="Z26" s="88"/>
      <c r="AA26" s="100"/>
      <c r="AB26" s="96">
        <v>0</v>
      </c>
      <c r="AC26" s="88">
        <v>0</v>
      </c>
      <c r="AD26" s="100">
        <v>0</v>
      </c>
      <c r="AE26" s="96"/>
      <c r="AF26" s="88"/>
      <c r="AG26" s="100"/>
      <c r="AH26" s="96"/>
      <c r="AI26" s="88"/>
      <c r="AJ26" s="100"/>
      <c r="AK26" s="96">
        <v>0</v>
      </c>
      <c r="AL26" s="88">
        <v>0</v>
      </c>
      <c r="AM26" s="100">
        <v>0</v>
      </c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>
        <v>145</v>
      </c>
      <c r="T27" s="88">
        <v>0</v>
      </c>
      <c r="U27" s="100">
        <v>145</v>
      </c>
      <c r="V27" s="96"/>
      <c r="W27" s="88"/>
      <c r="X27" s="100"/>
      <c r="Y27" s="96">
        <v>0</v>
      </c>
      <c r="Z27" s="88">
        <v>0</v>
      </c>
      <c r="AA27" s="100">
        <v>0</v>
      </c>
      <c r="AB27" s="96">
        <v>8000</v>
      </c>
      <c r="AC27" s="88">
        <v>0</v>
      </c>
      <c r="AD27" s="100">
        <v>8000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8145</v>
      </c>
      <c r="BW27" s="76">
        <f t="shared" si="4"/>
        <v>0</v>
      </c>
      <c r="BX27" s="78">
        <f t="shared" si="4"/>
        <v>8145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106507.98000000001</v>
      </c>
      <c r="E28" s="77">
        <f t="shared" si="5"/>
        <v>0</v>
      </c>
      <c r="F28" s="78">
        <f t="shared" si="5"/>
        <v>138847.07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25295.44</v>
      </c>
      <c r="K28" s="77">
        <f t="shared" si="5"/>
        <v>0</v>
      </c>
      <c r="L28" s="76">
        <f t="shared" si="5"/>
        <v>25295.44</v>
      </c>
      <c r="M28" s="97">
        <f t="shared" si="5"/>
        <v>222610.67</v>
      </c>
      <c r="N28" s="77">
        <f t="shared" si="5"/>
        <v>0</v>
      </c>
      <c r="O28" s="76">
        <f t="shared" si="5"/>
        <v>253468.5</v>
      </c>
      <c r="P28" s="97">
        <f t="shared" si="5"/>
        <v>0</v>
      </c>
      <c r="Q28" s="77">
        <f t="shared" si="5"/>
        <v>0</v>
      </c>
      <c r="R28" s="76">
        <f t="shared" si="5"/>
        <v>4349.3</v>
      </c>
      <c r="S28" s="97">
        <f t="shared" si="5"/>
        <v>4145</v>
      </c>
      <c r="T28" s="77">
        <f t="shared" si="5"/>
        <v>0</v>
      </c>
      <c r="U28" s="76">
        <f t="shared" si="5"/>
        <v>4895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37425.76</v>
      </c>
      <c r="AB28" s="97">
        <f t="shared" si="5"/>
        <v>42667.66</v>
      </c>
      <c r="AC28" s="77">
        <f t="shared" si="5"/>
        <v>0</v>
      </c>
      <c r="AD28" s="76">
        <f t="shared" si="5"/>
        <v>42667.66</v>
      </c>
      <c r="AE28" s="97">
        <f t="shared" si="5"/>
        <v>123731.24</v>
      </c>
      <c r="AF28" s="77">
        <f t="shared" si="5"/>
        <v>0</v>
      </c>
      <c r="AG28" s="76">
        <f t="shared" si="5"/>
        <v>139321.98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23668</v>
      </c>
      <c r="AL28" s="77">
        <f t="shared" si="6"/>
        <v>0</v>
      </c>
      <c r="AM28" s="76">
        <f t="shared" si="6"/>
        <v>47805.38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548625.99</v>
      </c>
      <c r="BW28" s="76">
        <f>BW23+BW24+BW25+BW26+BW27</f>
        <v>0</v>
      </c>
      <c r="BX28" s="94">
        <f>BX23+BX24+BX25+BX26+BX27</f>
        <v>694076.09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89121</v>
      </c>
      <c r="BM40" s="88">
        <v>0</v>
      </c>
      <c r="BN40" s="100">
        <v>89121</v>
      </c>
      <c r="BO40" s="96"/>
      <c r="BP40" s="88"/>
      <c r="BQ40" s="100"/>
      <c r="BR40" s="96"/>
      <c r="BS40" s="88"/>
      <c r="BT40" s="100"/>
      <c r="BU40" s="75"/>
      <c r="BV40" s="84">
        <f t="shared" si="10"/>
        <v>89121</v>
      </c>
      <c r="BW40" s="76">
        <f t="shared" si="10"/>
        <v>0</v>
      </c>
      <c r="BX40" s="78">
        <f t="shared" si="10"/>
        <v>89121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89121</v>
      </c>
      <c r="BM42" s="77">
        <f t="shared" si="12"/>
        <v>0</v>
      </c>
      <c r="BN42" s="76">
        <f t="shared" si="12"/>
        <v>89121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89121</v>
      </c>
      <c r="BW42" s="76">
        <f>BW38+BW39+BW40+BW41</f>
        <v>0</v>
      </c>
      <c r="BX42" s="94">
        <f>BX38+BX39+BX40+BX41</f>
        <v>89121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1500000</v>
      </c>
      <c r="BP45" s="88">
        <v>0</v>
      </c>
      <c r="BQ45" s="100">
        <v>1500000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1500000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1500000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1500000</v>
      </c>
      <c r="BP46" s="77">
        <f>BP45</f>
        <v>0</v>
      </c>
      <c r="BQ46" s="94">
        <f>BQ45</f>
        <v>1500000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1500000</v>
      </c>
      <c r="BW46" s="76">
        <f>BW45</f>
        <v>0</v>
      </c>
      <c r="BX46" s="94">
        <f>BX45</f>
        <v>1500000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1455000</v>
      </c>
      <c r="BS49" s="88">
        <v>0</v>
      </c>
      <c r="BT49" s="100">
        <v>1476327.31</v>
      </c>
      <c r="BU49" s="75"/>
      <c r="BV49" s="84">
        <f aca="true" t="shared" si="15" ref="BV49:BX50">D49+G49+J49+M49+P49+S49+V49+Y49+AB49+AE49+AH49+AK49+AN49+AQ49+AT49+AW49+AZ49+BC49+BF49+BI49+BL49+BO49+BR49</f>
        <v>1455000</v>
      </c>
      <c r="BW49" s="76">
        <f t="shared" si="15"/>
        <v>0</v>
      </c>
      <c r="BX49" s="78">
        <f t="shared" si="15"/>
        <v>1476327.31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165000</v>
      </c>
      <c r="BS50" s="88">
        <v>0</v>
      </c>
      <c r="BT50" s="100">
        <v>166870</v>
      </c>
      <c r="BU50" s="75"/>
      <c r="BV50" s="84">
        <f t="shared" si="15"/>
        <v>165000</v>
      </c>
      <c r="BW50" s="76">
        <f t="shared" si="15"/>
        <v>0</v>
      </c>
      <c r="BX50" s="78">
        <f t="shared" si="15"/>
        <v>166870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1620000</v>
      </c>
      <c r="BS51" s="77">
        <f>BS49+BS50</f>
        <v>0</v>
      </c>
      <c r="BT51" s="76">
        <f>BT49+BT50</f>
        <v>1643197.31</v>
      </c>
      <c r="BU51" s="84"/>
      <c r="BV51" s="84">
        <f>BV49+BV50</f>
        <v>1620000</v>
      </c>
      <c r="BW51" s="76">
        <f>BW49+BW50</f>
        <v>0</v>
      </c>
      <c r="BX51" s="94">
        <f>BX49+BX50</f>
        <v>1643197.31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1791781.0099999998</v>
      </c>
      <c r="E53" s="85">
        <f t="shared" si="18"/>
        <v>0</v>
      </c>
      <c r="F53" s="85">
        <f t="shared" si="18"/>
        <v>2034892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279853.44</v>
      </c>
      <c r="K53" s="85">
        <f t="shared" si="18"/>
        <v>0</v>
      </c>
      <c r="L53" s="85">
        <f t="shared" si="18"/>
        <v>290327.99</v>
      </c>
      <c r="M53" s="85">
        <f t="shared" si="18"/>
        <v>1110746.04</v>
      </c>
      <c r="N53" s="85">
        <f t="shared" si="18"/>
        <v>0</v>
      </c>
      <c r="O53" s="85">
        <f t="shared" si="18"/>
        <v>1287026.98</v>
      </c>
      <c r="P53" s="85">
        <f t="shared" si="18"/>
        <v>111937</v>
      </c>
      <c r="Q53" s="85">
        <f t="shared" si="18"/>
        <v>0</v>
      </c>
      <c r="R53" s="85">
        <f t="shared" si="18"/>
        <v>130188.33</v>
      </c>
      <c r="S53" s="85">
        <f t="shared" si="18"/>
        <v>67903</v>
      </c>
      <c r="T53" s="85">
        <f t="shared" si="18"/>
        <v>0</v>
      </c>
      <c r="U53" s="85">
        <f t="shared" si="18"/>
        <v>88462.47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93371</v>
      </c>
      <c r="Z53" s="85">
        <f t="shared" si="18"/>
        <v>0</v>
      </c>
      <c r="AA53" s="85">
        <f t="shared" si="18"/>
        <v>138796.76</v>
      </c>
      <c r="AB53" s="85">
        <f t="shared" si="18"/>
        <v>1658803.9</v>
      </c>
      <c r="AC53" s="85">
        <f t="shared" si="18"/>
        <v>0</v>
      </c>
      <c r="AD53" s="85">
        <f t="shared" si="18"/>
        <v>2098973.66</v>
      </c>
      <c r="AE53" s="85">
        <f t="shared" si="18"/>
        <v>524577.24</v>
      </c>
      <c r="AF53" s="85">
        <f t="shared" si="18"/>
        <v>0</v>
      </c>
      <c r="AG53" s="85">
        <f t="shared" si="18"/>
        <v>660258.97</v>
      </c>
      <c r="AH53" s="85">
        <f t="shared" si="18"/>
        <v>15300</v>
      </c>
      <c r="AI53" s="85">
        <f t="shared" si="18"/>
        <v>0</v>
      </c>
      <c r="AJ53" s="85">
        <f aca="true" t="shared" si="19" ref="AJ53:BT53">AJ20+AJ28+AJ35+AJ42+AJ46+AJ51</f>
        <v>17331.870000000003</v>
      </c>
      <c r="AK53" s="85">
        <f t="shared" si="19"/>
        <v>590559</v>
      </c>
      <c r="AL53" s="85">
        <f t="shared" si="19"/>
        <v>0</v>
      </c>
      <c r="AM53" s="85">
        <f t="shared" si="19"/>
        <v>672577.5599999999</v>
      </c>
      <c r="AN53" s="85">
        <f t="shared" si="19"/>
        <v>10100</v>
      </c>
      <c r="AO53" s="85">
        <f t="shared" si="19"/>
        <v>0</v>
      </c>
      <c r="AP53" s="85">
        <f t="shared" si="19"/>
        <v>12279.85</v>
      </c>
      <c r="AQ53" s="85">
        <f t="shared" si="19"/>
        <v>85038</v>
      </c>
      <c r="AR53" s="85">
        <f t="shared" si="19"/>
        <v>0</v>
      </c>
      <c r="AS53" s="85">
        <f t="shared" si="19"/>
        <v>95439.23999999999</v>
      </c>
      <c r="AT53" s="85">
        <f t="shared" si="19"/>
        <v>28050</v>
      </c>
      <c r="AU53" s="85">
        <f t="shared" si="19"/>
        <v>0</v>
      </c>
      <c r="AV53" s="85">
        <f t="shared" si="19"/>
        <v>36458.979999999996</v>
      </c>
      <c r="AW53" s="85">
        <f t="shared" si="19"/>
        <v>1000</v>
      </c>
      <c r="AX53" s="85">
        <f t="shared" si="19"/>
        <v>0</v>
      </c>
      <c r="AY53" s="85">
        <f t="shared" si="19"/>
        <v>2000</v>
      </c>
      <c r="AZ53" s="85">
        <f t="shared" si="19"/>
        <v>2600</v>
      </c>
      <c r="BA53" s="85">
        <f t="shared" si="19"/>
        <v>0</v>
      </c>
      <c r="BB53" s="85">
        <f t="shared" si="19"/>
        <v>5200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239157</v>
      </c>
      <c r="BJ53" s="85">
        <f t="shared" si="19"/>
        <v>0</v>
      </c>
      <c r="BK53" s="85">
        <f t="shared" si="19"/>
        <v>269253.77</v>
      </c>
      <c r="BL53" s="85">
        <f t="shared" si="19"/>
        <v>165598</v>
      </c>
      <c r="BM53" s="85">
        <f t="shared" si="19"/>
        <v>0</v>
      </c>
      <c r="BN53" s="85">
        <f t="shared" si="19"/>
        <v>165598</v>
      </c>
      <c r="BO53" s="85">
        <f t="shared" si="19"/>
        <v>1500000</v>
      </c>
      <c r="BP53" s="85">
        <f t="shared" si="19"/>
        <v>0</v>
      </c>
      <c r="BQ53" s="85">
        <f t="shared" si="19"/>
        <v>1500000</v>
      </c>
      <c r="BR53" s="85">
        <f t="shared" si="19"/>
        <v>1620000</v>
      </c>
      <c r="BS53" s="85">
        <f t="shared" si="19"/>
        <v>0</v>
      </c>
      <c r="BT53" s="85">
        <f t="shared" si="19"/>
        <v>1643197.31</v>
      </c>
      <c r="BU53" s="85">
        <f>BU8</f>
        <v>0</v>
      </c>
      <c r="BV53" s="101">
        <f>BV8+BV20+BV28+BV35+BV42+BV46+BV51</f>
        <v>9896374.63</v>
      </c>
      <c r="BW53" s="86">
        <f>BW20+BW28+BW35+BW42+BW46+BW51</f>
        <v>0</v>
      </c>
      <c r="BX53" s="86">
        <f>BX20+BX28+BX35+BX42+BX46+BX51</f>
        <v>11148263.74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855838</v>
      </c>
      <c r="E10" s="88">
        <v>0</v>
      </c>
      <c r="F10" s="89"/>
      <c r="G10" s="87"/>
      <c r="H10" s="88"/>
      <c r="I10" s="89"/>
      <c r="J10" s="96">
        <v>210583</v>
      </c>
      <c r="K10" s="88">
        <v>0</v>
      </c>
      <c r="L10" s="100"/>
      <c r="M10" s="90">
        <v>36433</v>
      </c>
      <c r="N10" s="88">
        <v>0</v>
      </c>
      <c r="O10" s="89"/>
      <c r="P10" s="90">
        <v>33027</v>
      </c>
      <c r="Q10" s="88">
        <v>0</v>
      </c>
      <c r="R10" s="89"/>
      <c r="S10" s="90"/>
      <c r="T10" s="88"/>
      <c r="U10" s="89"/>
      <c r="V10" s="90"/>
      <c r="W10" s="88"/>
      <c r="X10" s="89"/>
      <c r="Y10" s="90">
        <v>80594</v>
      </c>
      <c r="Z10" s="88">
        <v>0</v>
      </c>
      <c r="AA10" s="89"/>
      <c r="AB10" s="90">
        <v>27905</v>
      </c>
      <c r="AC10" s="88">
        <v>0</v>
      </c>
      <c r="AD10" s="89"/>
      <c r="AE10" s="90">
        <v>109017</v>
      </c>
      <c r="AF10" s="88">
        <v>0</v>
      </c>
      <c r="AG10" s="89"/>
      <c r="AH10" s="90"/>
      <c r="AI10" s="88"/>
      <c r="AJ10" s="89"/>
      <c r="AK10" s="90">
        <v>26581</v>
      </c>
      <c r="AL10" s="88">
        <v>0</v>
      </c>
      <c r="AM10" s="89"/>
      <c r="AN10" s="90"/>
      <c r="AO10" s="88"/>
      <c r="AP10" s="89"/>
      <c r="AQ10" s="90">
        <v>56082</v>
      </c>
      <c r="AR10" s="88">
        <v>0</v>
      </c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1436060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70911</v>
      </c>
      <c r="E11" s="88">
        <v>0</v>
      </c>
      <c r="F11" s="89"/>
      <c r="G11" s="87"/>
      <c r="H11" s="88"/>
      <c r="I11" s="89"/>
      <c r="J11" s="96">
        <v>14250</v>
      </c>
      <c r="K11" s="88">
        <v>0</v>
      </c>
      <c r="L11" s="100"/>
      <c r="M11" s="90">
        <v>2440</v>
      </c>
      <c r="N11" s="88">
        <v>0</v>
      </c>
      <c r="O11" s="89"/>
      <c r="P11" s="90">
        <v>2155</v>
      </c>
      <c r="Q11" s="88">
        <v>0</v>
      </c>
      <c r="R11" s="89"/>
      <c r="S11" s="90"/>
      <c r="T11" s="88"/>
      <c r="U11" s="89"/>
      <c r="V11" s="90"/>
      <c r="W11" s="88"/>
      <c r="X11" s="89"/>
      <c r="Y11" s="90">
        <v>5377</v>
      </c>
      <c r="Z11" s="88">
        <v>0</v>
      </c>
      <c r="AA11" s="89"/>
      <c r="AB11" s="90">
        <v>9876</v>
      </c>
      <c r="AC11" s="88">
        <v>0</v>
      </c>
      <c r="AD11" s="89"/>
      <c r="AE11" s="90">
        <v>5245</v>
      </c>
      <c r="AF11" s="88">
        <v>0</v>
      </c>
      <c r="AG11" s="89"/>
      <c r="AH11" s="90"/>
      <c r="AI11" s="88"/>
      <c r="AJ11" s="89"/>
      <c r="AK11" s="90">
        <v>1610</v>
      </c>
      <c r="AL11" s="88">
        <v>0</v>
      </c>
      <c r="AM11" s="89"/>
      <c r="AN11" s="90"/>
      <c r="AO11" s="88"/>
      <c r="AP11" s="89"/>
      <c r="AQ11" s="90">
        <v>3776</v>
      </c>
      <c r="AR11" s="88">
        <v>0</v>
      </c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115640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449920</v>
      </c>
      <c r="E12" s="88">
        <v>0</v>
      </c>
      <c r="F12" s="89"/>
      <c r="G12" s="87"/>
      <c r="H12" s="88"/>
      <c r="I12" s="89"/>
      <c r="J12" s="96">
        <v>29825</v>
      </c>
      <c r="K12" s="88">
        <v>0</v>
      </c>
      <c r="L12" s="100"/>
      <c r="M12" s="90">
        <v>709162</v>
      </c>
      <c r="N12" s="88">
        <v>0</v>
      </c>
      <c r="O12" s="89"/>
      <c r="P12" s="90">
        <v>65900</v>
      </c>
      <c r="Q12" s="88">
        <v>0</v>
      </c>
      <c r="R12" s="89"/>
      <c r="S12" s="90">
        <v>28408</v>
      </c>
      <c r="T12" s="88">
        <v>0</v>
      </c>
      <c r="U12" s="89"/>
      <c r="V12" s="90"/>
      <c r="W12" s="88"/>
      <c r="X12" s="89"/>
      <c r="Y12" s="90">
        <v>7500</v>
      </c>
      <c r="Z12" s="88">
        <v>0</v>
      </c>
      <c r="AA12" s="89"/>
      <c r="AB12" s="90">
        <v>1441150</v>
      </c>
      <c r="AC12" s="88">
        <v>0</v>
      </c>
      <c r="AD12" s="89"/>
      <c r="AE12" s="90">
        <v>303986</v>
      </c>
      <c r="AF12" s="88">
        <v>0</v>
      </c>
      <c r="AG12" s="89"/>
      <c r="AH12" s="90">
        <v>5300</v>
      </c>
      <c r="AI12" s="88">
        <v>0</v>
      </c>
      <c r="AJ12" s="89"/>
      <c r="AK12" s="90">
        <v>115400</v>
      </c>
      <c r="AL12" s="88">
        <v>0</v>
      </c>
      <c r="AM12" s="89"/>
      <c r="AN12" s="90">
        <v>8600</v>
      </c>
      <c r="AO12" s="88">
        <v>0</v>
      </c>
      <c r="AP12" s="89"/>
      <c r="AQ12" s="90">
        <v>26680</v>
      </c>
      <c r="AR12" s="88">
        <v>0</v>
      </c>
      <c r="AS12" s="89"/>
      <c r="AT12" s="90">
        <v>18000</v>
      </c>
      <c r="AU12" s="88">
        <v>0</v>
      </c>
      <c r="AV12" s="89"/>
      <c r="AW12" s="90"/>
      <c r="AX12" s="88"/>
      <c r="AY12" s="89"/>
      <c r="AZ12" s="90">
        <v>0</v>
      </c>
      <c r="BA12" s="88">
        <v>0</v>
      </c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3209831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64100</v>
      </c>
      <c r="E13" s="88">
        <v>0</v>
      </c>
      <c r="F13" s="89"/>
      <c r="G13" s="87"/>
      <c r="H13" s="88"/>
      <c r="I13" s="89"/>
      <c r="J13" s="96">
        <v>200</v>
      </c>
      <c r="K13" s="88">
        <v>0</v>
      </c>
      <c r="L13" s="100"/>
      <c r="M13" s="90">
        <v>112200</v>
      </c>
      <c r="N13" s="88">
        <v>0</v>
      </c>
      <c r="O13" s="89"/>
      <c r="P13" s="90">
        <v>9500</v>
      </c>
      <c r="Q13" s="88">
        <v>0</v>
      </c>
      <c r="R13" s="89"/>
      <c r="S13" s="90">
        <v>35350</v>
      </c>
      <c r="T13" s="88">
        <v>0</v>
      </c>
      <c r="U13" s="89"/>
      <c r="V13" s="90"/>
      <c r="W13" s="88"/>
      <c r="X13" s="89"/>
      <c r="Y13" s="90"/>
      <c r="Z13" s="88"/>
      <c r="AA13" s="89"/>
      <c r="AB13" s="90">
        <v>112678</v>
      </c>
      <c r="AC13" s="88">
        <v>0</v>
      </c>
      <c r="AD13" s="89"/>
      <c r="AE13" s="90">
        <v>0</v>
      </c>
      <c r="AF13" s="88">
        <v>0</v>
      </c>
      <c r="AG13" s="89"/>
      <c r="AH13" s="90">
        <v>6000</v>
      </c>
      <c r="AI13" s="88">
        <v>0</v>
      </c>
      <c r="AJ13" s="89"/>
      <c r="AK13" s="90">
        <v>419600</v>
      </c>
      <c r="AL13" s="88">
        <v>0</v>
      </c>
      <c r="AM13" s="89"/>
      <c r="AN13" s="90">
        <v>1500</v>
      </c>
      <c r="AO13" s="88">
        <v>0</v>
      </c>
      <c r="AP13" s="89"/>
      <c r="AQ13" s="90">
        <v>2000</v>
      </c>
      <c r="AR13" s="88">
        <v>0</v>
      </c>
      <c r="AS13" s="89"/>
      <c r="AT13" s="90">
        <v>7050</v>
      </c>
      <c r="AU13" s="88">
        <v>0</v>
      </c>
      <c r="AV13" s="89"/>
      <c r="AW13" s="96">
        <v>1000</v>
      </c>
      <c r="AX13" s="88">
        <v>0</v>
      </c>
      <c r="AY13" s="100"/>
      <c r="AZ13" s="90">
        <v>2600</v>
      </c>
      <c r="BA13" s="88">
        <v>0</v>
      </c>
      <c r="BB13" s="89"/>
      <c r="BC13" s="96"/>
      <c r="BD13" s="88"/>
      <c r="BE13" s="100"/>
      <c r="BF13" s="90"/>
      <c r="BG13" s="88"/>
      <c r="BH13" s="89"/>
      <c r="BI13" s="90">
        <v>0</v>
      </c>
      <c r="BJ13" s="88">
        <v>0</v>
      </c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773778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>
        <v>500</v>
      </c>
      <c r="E16" s="88">
        <v>0</v>
      </c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71762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72262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12700</v>
      </c>
      <c r="E18" s="88">
        <v>0</v>
      </c>
      <c r="F18" s="89"/>
      <c r="G18" s="87"/>
      <c r="H18" s="88"/>
      <c r="I18" s="89"/>
      <c r="J18" s="96">
        <v>500</v>
      </c>
      <c r="K18" s="88">
        <v>0</v>
      </c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13200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120000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>
        <v>0</v>
      </c>
      <c r="AR19" s="88">
        <v>0</v>
      </c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239157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359157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1573969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255358</v>
      </c>
      <c r="K20" s="77">
        <f t="shared" si="1"/>
        <v>0</v>
      </c>
      <c r="L20" s="76">
        <f t="shared" si="1"/>
        <v>0</v>
      </c>
      <c r="M20" s="97">
        <f t="shared" si="1"/>
        <v>860235</v>
      </c>
      <c r="N20" s="77">
        <f t="shared" si="1"/>
        <v>0</v>
      </c>
      <c r="O20" s="76">
        <f t="shared" si="1"/>
        <v>0</v>
      </c>
      <c r="P20" s="97">
        <f t="shared" si="1"/>
        <v>110582</v>
      </c>
      <c r="Q20" s="77">
        <f t="shared" si="1"/>
        <v>0</v>
      </c>
      <c r="R20" s="76">
        <f t="shared" si="1"/>
        <v>0</v>
      </c>
      <c r="S20" s="97">
        <f t="shared" si="1"/>
        <v>63758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93471</v>
      </c>
      <c r="Z20" s="77">
        <f t="shared" si="1"/>
        <v>0</v>
      </c>
      <c r="AA20" s="76">
        <f t="shared" si="1"/>
        <v>0</v>
      </c>
      <c r="AB20" s="97">
        <f t="shared" si="1"/>
        <v>1591609</v>
      </c>
      <c r="AC20" s="77">
        <f t="shared" si="1"/>
        <v>0</v>
      </c>
      <c r="AD20" s="76">
        <f t="shared" si="1"/>
        <v>0</v>
      </c>
      <c r="AE20" s="97">
        <f t="shared" si="1"/>
        <v>418248</v>
      </c>
      <c r="AF20" s="77">
        <f t="shared" si="1"/>
        <v>0</v>
      </c>
      <c r="AG20" s="76">
        <f t="shared" si="1"/>
        <v>0</v>
      </c>
      <c r="AH20" s="97">
        <f t="shared" si="1"/>
        <v>11300</v>
      </c>
      <c r="AI20" s="77">
        <f t="shared" si="1"/>
        <v>0</v>
      </c>
      <c r="AJ20" s="76">
        <f t="shared" si="1"/>
        <v>0</v>
      </c>
      <c r="AK20" s="97">
        <f t="shared" si="1"/>
        <v>563191</v>
      </c>
      <c r="AL20" s="77">
        <f t="shared" si="1"/>
        <v>0</v>
      </c>
      <c r="AM20" s="76">
        <f t="shared" si="1"/>
        <v>0</v>
      </c>
      <c r="AN20" s="97">
        <f t="shared" si="1"/>
        <v>10100</v>
      </c>
      <c r="AO20" s="77">
        <f t="shared" si="1"/>
        <v>0</v>
      </c>
      <c r="AP20" s="76">
        <f t="shared" si="1"/>
        <v>0</v>
      </c>
      <c r="AQ20" s="97">
        <f t="shared" si="1"/>
        <v>88538</v>
      </c>
      <c r="AR20" s="77">
        <f t="shared" si="1"/>
        <v>0</v>
      </c>
      <c r="AS20" s="76">
        <f t="shared" si="1"/>
        <v>0</v>
      </c>
      <c r="AT20" s="97">
        <f t="shared" si="1"/>
        <v>25050</v>
      </c>
      <c r="AU20" s="77">
        <f t="shared" si="1"/>
        <v>0</v>
      </c>
      <c r="AV20" s="76">
        <f t="shared" si="1"/>
        <v>0</v>
      </c>
      <c r="AW20" s="97">
        <f t="shared" si="1"/>
        <v>1000</v>
      </c>
      <c r="AX20" s="77">
        <f t="shared" si="1"/>
        <v>0</v>
      </c>
      <c r="AY20" s="76">
        <f t="shared" si="1"/>
        <v>0</v>
      </c>
      <c r="AZ20" s="97">
        <f t="shared" si="1"/>
        <v>2600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239157</v>
      </c>
      <c r="BJ20" s="77">
        <f t="shared" si="1"/>
        <v>0</v>
      </c>
      <c r="BK20" s="76">
        <f t="shared" si="1"/>
        <v>0</v>
      </c>
      <c r="BL20" s="97">
        <f t="shared" si="1"/>
        <v>71762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5979928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>
        <v>23000</v>
      </c>
      <c r="E23" s="88">
        <v>0</v>
      </c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23000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15000</v>
      </c>
      <c r="E24" s="88">
        <v>0</v>
      </c>
      <c r="F24" s="89"/>
      <c r="G24" s="87"/>
      <c r="H24" s="88"/>
      <c r="I24" s="89"/>
      <c r="J24" s="96">
        <v>0</v>
      </c>
      <c r="K24" s="88">
        <v>0</v>
      </c>
      <c r="L24" s="100"/>
      <c r="M24" s="96">
        <v>43300</v>
      </c>
      <c r="N24" s="88">
        <v>0</v>
      </c>
      <c r="O24" s="100"/>
      <c r="P24" s="96">
        <v>0</v>
      </c>
      <c r="Q24" s="88">
        <v>0</v>
      </c>
      <c r="R24" s="100"/>
      <c r="S24" s="96">
        <v>0</v>
      </c>
      <c r="T24" s="88">
        <v>0</v>
      </c>
      <c r="U24" s="100"/>
      <c r="V24" s="96"/>
      <c r="W24" s="88"/>
      <c r="X24" s="100"/>
      <c r="Y24" s="96">
        <v>0</v>
      </c>
      <c r="Z24" s="88">
        <v>0</v>
      </c>
      <c r="AA24" s="100"/>
      <c r="AB24" s="96">
        <v>205000</v>
      </c>
      <c r="AC24" s="88">
        <v>0</v>
      </c>
      <c r="AD24" s="100"/>
      <c r="AE24" s="96">
        <v>66700</v>
      </c>
      <c r="AF24" s="88">
        <v>0</v>
      </c>
      <c r="AG24" s="100"/>
      <c r="AH24" s="96">
        <v>0</v>
      </c>
      <c r="AI24" s="88">
        <v>0</v>
      </c>
      <c r="AJ24" s="100"/>
      <c r="AK24" s="96">
        <v>2000</v>
      </c>
      <c r="AL24" s="88">
        <v>0</v>
      </c>
      <c r="AM24" s="100"/>
      <c r="AN24" s="96"/>
      <c r="AO24" s="88"/>
      <c r="AP24" s="100"/>
      <c r="AQ24" s="96">
        <v>0</v>
      </c>
      <c r="AR24" s="88">
        <v>0</v>
      </c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332000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>
        <v>0</v>
      </c>
      <c r="N25" s="88">
        <v>0</v>
      </c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>
        <v>0</v>
      </c>
      <c r="Z25" s="88">
        <v>0</v>
      </c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>
        <v>0</v>
      </c>
      <c r="Q26" s="88">
        <v>0</v>
      </c>
      <c r="R26" s="100"/>
      <c r="S26" s="96">
        <v>0</v>
      </c>
      <c r="T26" s="88">
        <v>0</v>
      </c>
      <c r="U26" s="100"/>
      <c r="V26" s="96"/>
      <c r="W26" s="88"/>
      <c r="X26" s="100"/>
      <c r="Y26" s="96"/>
      <c r="Z26" s="88"/>
      <c r="AA26" s="100"/>
      <c r="AB26" s="96">
        <v>0</v>
      </c>
      <c r="AC26" s="88">
        <v>0</v>
      </c>
      <c r="AD26" s="100"/>
      <c r="AE26" s="96"/>
      <c r="AF26" s="88"/>
      <c r="AG26" s="100"/>
      <c r="AH26" s="96"/>
      <c r="AI26" s="88"/>
      <c r="AJ26" s="100"/>
      <c r="AK26" s="96">
        <v>0</v>
      </c>
      <c r="AL26" s="88">
        <v>0</v>
      </c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>
        <v>0</v>
      </c>
      <c r="T27" s="88">
        <v>0</v>
      </c>
      <c r="U27" s="100"/>
      <c r="V27" s="96"/>
      <c r="W27" s="88"/>
      <c r="X27" s="100"/>
      <c r="Y27" s="96">
        <v>0</v>
      </c>
      <c r="Z27" s="88">
        <v>0</v>
      </c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38000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43300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205000</v>
      </c>
      <c r="AC28" s="77">
        <f t="shared" si="3"/>
        <v>0</v>
      </c>
      <c r="AD28" s="76">
        <f t="shared" si="3"/>
        <v>0</v>
      </c>
      <c r="AE28" s="97">
        <f t="shared" si="3"/>
        <v>66700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2000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355000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93836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93836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93836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93836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1500000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1500000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1500000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1500000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1455000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1455000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165000</v>
      </c>
      <c r="BS50" s="88">
        <v>0</v>
      </c>
      <c r="BT50" s="100"/>
      <c r="BU50" s="75"/>
      <c r="BV50" s="84">
        <f t="shared" si="9"/>
        <v>165000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1620000</v>
      </c>
      <c r="BS51" s="77">
        <f>BS49+BS50</f>
        <v>0</v>
      </c>
      <c r="BT51" s="76">
        <f>BT49+BT50</f>
        <v>0</v>
      </c>
      <c r="BU51" s="84"/>
      <c r="BV51" s="84">
        <f>BV49+BV50</f>
        <v>1620000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1611969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255358</v>
      </c>
      <c r="K53" s="85">
        <f t="shared" si="11"/>
        <v>0</v>
      </c>
      <c r="L53" s="85">
        <f t="shared" si="11"/>
        <v>0</v>
      </c>
      <c r="M53" s="85">
        <f t="shared" si="11"/>
        <v>903535</v>
      </c>
      <c r="N53" s="85">
        <f t="shared" si="11"/>
        <v>0</v>
      </c>
      <c r="O53" s="85">
        <f t="shared" si="11"/>
        <v>0</v>
      </c>
      <c r="P53" s="85">
        <f t="shared" si="11"/>
        <v>110582</v>
      </c>
      <c r="Q53" s="85">
        <f t="shared" si="11"/>
        <v>0</v>
      </c>
      <c r="R53" s="85">
        <f t="shared" si="11"/>
        <v>0</v>
      </c>
      <c r="S53" s="85">
        <f t="shared" si="11"/>
        <v>63758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93471</v>
      </c>
      <c r="Z53" s="85">
        <f t="shared" si="11"/>
        <v>0</v>
      </c>
      <c r="AA53" s="85">
        <f t="shared" si="11"/>
        <v>0</v>
      </c>
      <c r="AB53" s="85">
        <f t="shared" si="11"/>
        <v>1796609</v>
      </c>
      <c r="AC53" s="85">
        <f t="shared" si="11"/>
        <v>0</v>
      </c>
      <c r="AD53" s="85">
        <f t="shared" si="11"/>
        <v>0</v>
      </c>
      <c r="AE53" s="85">
        <f t="shared" si="11"/>
        <v>484948</v>
      </c>
      <c r="AF53" s="85">
        <f t="shared" si="11"/>
        <v>0</v>
      </c>
      <c r="AG53" s="85">
        <f t="shared" si="11"/>
        <v>0</v>
      </c>
      <c r="AH53" s="85">
        <f t="shared" si="11"/>
        <v>11300</v>
      </c>
      <c r="AI53" s="85">
        <f t="shared" si="11"/>
        <v>0</v>
      </c>
      <c r="AJ53" s="85">
        <f t="shared" si="11"/>
        <v>0</v>
      </c>
      <c r="AK53" s="85">
        <f t="shared" si="11"/>
        <v>565191</v>
      </c>
      <c r="AL53" s="85">
        <f t="shared" si="11"/>
        <v>0</v>
      </c>
      <c r="AM53" s="85">
        <f t="shared" si="11"/>
        <v>0</v>
      </c>
      <c r="AN53" s="85">
        <f t="shared" si="11"/>
        <v>10100</v>
      </c>
      <c r="AO53" s="85">
        <f t="shared" si="11"/>
        <v>0</v>
      </c>
      <c r="AP53" s="85">
        <f t="shared" si="11"/>
        <v>0</v>
      </c>
      <c r="AQ53" s="85">
        <f t="shared" si="11"/>
        <v>88538</v>
      </c>
      <c r="AR53" s="85">
        <f t="shared" si="11"/>
        <v>0</v>
      </c>
      <c r="AS53" s="85">
        <f t="shared" si="11"/>
        <v>0</v>
      </c>
      <c r="AT53" s="85">
        <f t="shared" si="11"/>
        <v>25050</v>
      </c>
      <c r="AU53" s="85">
        <f t="shared" si="11"/>
        <v>0</v>
      </c>
      <c r="AV53" s="85">
        <f t="shared" si="11"/>
        <v>0</v>
      </c>
      <c r="AW53" s="85">
        <f t="shared" si="11"/>
        <v>1000</v>
      </c>
      <c r="AX53" s="85">
        <f t="shared" si="11"/>
        <v>0</v>
      </c>
      <c r="AY53" s="85">
        <f t="shared" si="11"/>
        <v>0</v>
      </c>
      <c r="AZ53" s="85">
        <f t="shared" si="11"/>
        <v>2600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239157</v>
      </c>
      <c r="BJ53" s="85">
        <f t="shared" si="11"/>
        <v>0</v>
      </c>
      <c r="BK53" s="85">
        <f t="shared" si="11"/>
        <v>0</v>
      </c>
      <c r="BL53" s="85">
        <f t="shared" si="11"/>
        <v>165598</v>
      </c>
      <c r="BM53" s="85">
        <f t="shared" si="11"/>
        <v>0</v>
      </c>
      <c r="BN53" s="85">
        <f t="shared" si="11"/>
        <v>0</v>
      </c>
      <c r="BO53" s="85">
        <f t="shared" si="11"/>
        <v>1500000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1620000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9548764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855838</v>
      </c>
      <c r="E10" s="88">
        <v>0</v>
      </c>
      <c r="F10" s="89"/>
      <c r="G10" s="87"/>
      <c r="H10" s="88"/>
      <c r="I10" s="89"/>
      <c r="J10" s="96">
        <v>210583</v>
      </c>
      <c r="K10" s="88">
        <v>0</v>
      </c>
      <c r="L10" s="100"/>
      <c r="M10" s="90">
        <v>36433</v>
      </c>
      <c r="N10" s="88">
        <v>0</v>
      </c>
      <c r="O10" s="89"/>
      <c r="P10" s="90">
        <v>33027</v>
      </c>
      <c r="Q10" s="88">
        <v>0</v>
      </c>
      <c r="R10" s="89"/>
      <c r="S10" s="90"/>
      <c r="T10" s="88"/>
      <c r="U10" s="89"/>
      <c r="V10" s="90"/>
      <c r="W10" s="88"/>
      <c r="X10" s="89"/>
      <c r="Y10" s="90">
        <v>80594</v>
      </c>
      <c r="Z10" s="88">
        <v>0</v>
      </c>
      <c r="AA10" s="89"/>
      <c r="AB10" s="90">
        <v>27905</v>
      </c>
      <c r="AC10" s="88">
        <v>0</v>
      </c>
      <c r="AD10" s="89"/>
      <c r="AE10" s="90">
        <v>109017</v>
      </c>
      <c r="AF10" s="88">
        <v>0</v>
      </c>
      <c r="AG10" s="89"/>
      <c r="AH10" s="90"/>
      <c r="AI10" s="88"/>
      <c r="AJ10" s="89"/>
      <c r="AK10" s="90">
        <v>26581</v>
      </c>
      <c r="AL10" s="88">
        <v>0</v>
      </c>
      <c r="AM10" s="89"/>
      <c r="AN10" s="90"/>
      <c r="AO10" s="88"/>
      <c r="AP10" s="89"/>
      <c r="AQ10" s="90">
        <v>56082</v>
      </c>
      <c r="AR10" s="88">
        <v>0</v>
      </c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1436060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71057</v>
      </c>
      <c r="E11" s="88">
        <v>0</v>
      </c>
      <c r="F11" s="89"/>
      <c r="G11" s="87"/>
      <c r="H11" s="88"/>
      <c r="I11" s="89"/>
      <c r="J11" s="96">
        <v>14250</v>
      </c>
      <c r="K11" s="88">
        <v>0</v>
      </c>
      <c r="L11" s="100"/>
      <c r="M11" s="90">
        <v>2440</v>
      </c>
      <c r="N11" s="88">
        <v>0</v>
      </c>
      <c r="O11" s="89"/>
      <c r="P11" s="90">
        <v>2155</v>
      </c>
      <c r="Q11" s="88">
        <v>0</v>
      </c>
      <c r="R11" s="89"/>
      <c r="S11" s="90"/>
      <c r="T11" s="88"/>
      <c r="U11" s="89"/>
      <c r="V11" s="90"/>
      <c r="W11" s="88"/>
      <c r="X11" s="89"/>
      <c r="Y11" s="90">
        <v>5377</v>
      </c>
      <c r="Z11" s="88">
        <v>0</v>
      </c>
      <c r="AA11" s="89"/>
      <c r="AB11" s="90">
        <v>9876</v>
      </c>
      <c r="AC11" s="88">
        <v>0</v>
      </c>
      <c r="AD11" s="89"/>
      <c r="AE11" s="90">
        <v>5245</v>
      </c>
      <c r="AF11" s="88">
        <v>0</v>
      </c>
      <c r="AG11" s="89"/>
      <c r="AH11" s="90"/>
      <c r="AI11" s="88"/>
      <c r="AJ11" s="89"/>
      <c r="AK11" s="90">
        <v>1610</v>
      </c>
      <c r="AL11" s="88">
        <v>0</v>
      </c>
      <c r="AM11" s="89"/>
      <c r="AN11" s="90"/>
      <c r="AO11" s="88"/>
      <c r="AP11" s="89"/>
      <c r="AQ11" s="90">
        <v>3776</v>
      </c>
      <c r="AR11" s="88">
        <v>0</v>
      </c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115786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444920</v>
      </c>
      <c r="E12" s="88">
        <v>0</v>
      </c>
      <c r="F12" s="89"/>
      <c r="G12" s="87"/>
      <c r="H12" s="88"/>
      <c r="I12" s="89"/>
      <c r="J12" s="96">
        <v>29825</v>
      </c>
      <c r="K12" s="88">
        <v>0</v>
      </c>
      <c r="L12" s="100"/>
      <c r="M12" s="90">
        <v>709162</v>
      </c>
      <c r="N12" s="88">
        <v>0</v>
      </c>
      <c r="O12" s="89"/>
      <c r="P12" s="90">
        <v>65900</v>
      </c>
      <c r="Q12" s="88">
        <v>0</v>
      </c>
      <c r="R12" s="89"/>
      <c r="S12" s="90">
        <v>28408</v>
      </c>
      <c r="T12" s="88">
        <v>0</v>
      </c>
      <c r="U12" s="89"/>
      <c r="V12" s="90"/>
      <c r="W12" s="88"/>
      <c r="X12" s="89"/>
      <c r="Y12" s="90">
        <v>7500</v>
      </c>
      <c r="Z12" s="88">
        <v>0</v>
      </c>
      <c r="AA12" s="89"/>
      <c r="AB12" s="90">
        <v>1441150</v>
      </c>
      <c r="AC12" s="88">
        <v>0</v>
      </c>
      <c r="AD12" s="89"/>
      <c r="AE12" s="90">
        <v>300986</v>
      </c>
      <c r="AF12" s="88">
        <v>0</v>
      </c>
      <c r="AG12" s="89"/>
      <c r="AH12" s="90">
        <v>5300</v>
      </c>
      <c r="AI12" s="88">
        <v>0</v>
      </c>
      <c r="AJ12" s="89"/>
      <c r="AK12" s="90">
        <v>115400</v>
      </c>
      <c r="AL12" s="88">
        <v>0</v>
      </c>
      <c r="AM12" s="89"/>
      <c r="AN12" s="90">
        <v>8600</v>
      </c>
      <c r="AO12" s="88">
        <v>0</v>
      </c>
      <c r="AP12" s="89"/>
      <c r="AQ12" s="90">
        <v>26680</v>
      </c>
      <c r="AR12" s="88">
        <v>0</v>
      </c>
      <c r="AS12" s="89"/>
      <c r="AT12" s="90">
        <v>18000</v>
      </c>
      <c r="AU12" s="88">
        <v>0</v>
      </c>
      <c r="AV12" s="89"/>
      <c r="AW12" s="90"/>
      <c r="AX12" s="88"/>
      <c r="AY12" s="89"/>
      <c r="AZ12" s="90">
        <v>0</v>
      </c>
      <c r="BA12" s="88">
        <v>0</v>
      </c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3201831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64100</v>
      </c>
      <c r="E13" s="88">
        <v>0</v>
      </c>
      <c r="F13" s="89"/>
      <c r="G13" s="87"/>
      <c r="H13" s="88"/>
      <c r="I13" s="89"/>
      <c r="J13" s="96">
        <v>200</v>
      </c>
      <c r="K13" s="88">
        <v>0</v>
      </c>
      <c r="L13" s="100"/>
      <c r="M13" s="90">
        <v>112200</v>
      </c>
      <c r="N13" s="88">
        <v>0</v>
      </c>
      <c r="O13" s="89"/>
      <c r="P13" s="90">
        <v>9500</v>
      </c>
      <c r="Q13" s="88">
        <v>0</v>
      </c>
      <c r="R13" s="89"/>
      <c r="S13" s="90">
        <v>35350</v>
      </c>
      <c r="T13" s="88">
        <v>0</v>
      </c>
      <c r="U13" s="89"/>
      <c r="V13" s="90"/>
      <c r="W13" s="88"/>
      <c r="X13" s="89"/>
      <c r="Y13" s="90"/>
      <c r="Z13" s="88"/>
      <c r="AA13" s="89"/>
      <c r="AB13" s="90">
        <v>112678</v>
      </c>
      <c r="AC13" s="88">
        <v>0</v>
      </c>
      <c r="AD13" s="89"/>
      <c r="AE13" s="90">
        <v>0</v>
      </c>
      <c r="AF13" s="88">
        <v>0</v>
      </c>
      <c r="AG13" s="89"/>
      <c r="AH13" s="90">
        <v>6000</v>
      </c>
      <c r="AI13" s="88">
        <v>0</v>
      </c>
      <c r="AJ13" s="89"/>
      <c r="AK13" s="90">
        <v>419600</v>
      </c>
      <c r="AL13" s="88">
        <v>0</v>
      </c>
      <c r="AM13" s="89"/>
      <c r="AN13" s="90">
        <v>1500</v>
      </c>
      <c r="AO13" s="88">
        <v>0</v>
      </c>
      <c r="AP13" s="89"/>
      <c r="AQ13" s="90">
        <v>1000</v>
      </c>
      <c r="AR13" s="88">
        <v>0</v>
      </c>
      <c r="AS13" s="89"/>
      <c r="AT13" s="90">
        <v>7050</v>
      </c>
      <c r="AU13" s="88">
        <v>0</v>
      </c>
      <c r="AV13" s="89"/>
      <c r="AW13" s="96">
        <v>1000</v>
      </c>
      <c r="AX13" s="88">
        <v>0</v>
      </c>
      <c r="AY13" s="100"/>
      <c r="AZ13" s="90">
        <v>2600</v>
      </c>
      <c r="BA13" s="88">
        <v>0</v>
      </c>
      <c r="BB13" s="89"/>
      <c r="BC13" s="96"/>
      <c r="BD13" s="88"/>
      <c r="BE13" s="100"/>
      <c r="BF13" s="90"/>
      <c r="BG13" s="88"/>
      <c r="BH13" s="89"/>
      <c r="BI13" s="90">
        <v>0</v>
      </c>
      <c r="BJ13" s="88">
        <v>0</v>
      </c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772778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>
        <v>500</v>
      </c>
      <c r="E16" s="88">
        <v>0</v>
      </c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66794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67294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12700</v>
      </c>
      <c r="E18" s="88">
        <v>0</v>
      </c>
      <c r="F18" s="89"/>
      <c r="G18" s="87"/>
      <c r="H18" s="88"/>
      <c r="I18" s="89"/>
      <c r="J18" s="96">
        <v>500</v>
      </c>
      <c r="K18" s="88">
        <v>0</v>
      </c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13200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120000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>
        <v>0</v>
      </c>
      <c r="AR19" s="88">
        <v>0</v>
      </c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239157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359157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1569115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255358</v>
      </c>
      <c r="K20" s="77">
        <f t="shared" si="1"/>
        <v>0</v>
      </c>
      <c r="L20" s="76">
        <f t="shared" si="1"/>
        <v>0</v>
      </c>
      <c r="M20" s="97">
        <f t="shared" si="1"/>
        <v>860235</v>
      </c>
      <c r="N20" s="77">
        <f t="shared" si="1"/>
        <v>0</v>
      </c>
      <c r="O20" s="76">
        <f t="shared" si="1"/>
        <v>0</v>
      </c>
      <c r="P20" s="97">
        <f t="shared" si="1"/>
        <v>110582</v>
      </c>
      <c r="Q20" s="77">
        <f t="shared" si="1"/>
        <v>0</v>
      </c>
      <c r="R20" s="76">
        <f t="shared" si="1"/>
        <v>0</v>
      </c>
      <c r="S20" s="97">
        <f t="shared" si="1"/>
        <v>63758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93471</v>
      </c>
      <c r="Z20" s="77">
        <f t="shared" si="1"/>
        <v>0</v>
      </c>
      <c r="AA20" s="76">
        <f t="shared" si="1"/>
        <v>0</v>
      </c>
      <c r="AB20" s="97">
        <f t="shared" si="1"/>
        <v>1591609</v>
      </c>
      <c r="AC20" s="77">
        <f t="shared" si="1"/>
        <v>0</v>
      </c>
      <c r="AD20" s="76">
        <f t="shared" si="1"/>
        <v>0</v>
      </c>
      <c r="AE20" s="97">
        <f t="shared" si="1"/>
        <v>415248</v>
      </c>
      <c r="AF20" s="77">
        <f t="shared" si="1"/>
        <v>0</v>
      </c>
      <c r="AG20" s="76">
        <f t="shared" si="1"/>
        <v>0</v>
      </c>
      <c r="AH20" s="97">
        <f t="shared" si="1"/>
        <v>11300</v>
      </c>
      <c r="AI20" s="77">
        <f t="shared" si="1"/>
        <v>0</v>
      </c>
      <c r="AJ20" s="76">
        <f t="shared" si="1"/>
        <v>0</v>
      </c>
      <c r="AK20" s="97">
        <f t="shared" si="1"/>
        <v>563191</v>
      </c>
      <c r="AL20" s="77">
        <f t="shared" si="1"/>
        <v>0</v>
      </c>
      <c r="AM20" s="76">
        <f t="shared" si="1"/>
        <v>0</v>
      </c>
      <c r="AN20" s="97">
        <f t="shared" si="1"/>
        <v>10100</v>
      </c>
      <c r="AO20" s="77">
        <f t="shared" si="1"/>
        <v>0</v>
      </c>
      <c r="AP20" s="76">
        <f t="shared" si="1"/>
        <v>0</v>
      </c>
      <c r="AQ20" s="97">
        <f t="shared" si="1"/>
        <v>87538</v>
      </c>
      <c r="AR20" s="77">
        <f t="shared" si="1"/>
        <v>0</v>
      </c>
      <c r="AS20" s="76">
        <f t="shared" si="1"/>
        <v>0</v>
      </c>
      <c r="AT20" s="97">
        <f t="shared" si="1"/>
        <v>25050</v>
      </c>
      <c r="AU20" s="77">
        <f t="shared" si="1"/>
        <v>0</v>
      </c>
      <c r="AV20" s="76">
        <f t="shared" si="1"/>
        <v>0</v>
      </c>
      <c r="AW20" s="97">
        <f t="shared" si="1"/>
        <v>1000</v>
      </c>
      <c r="AX20" s="77">
        <f t="shared" si="1"/>
        <v>0</v>
      </c>
      <c r="AY20" s="76">
        <f t="shared" si="1"/>
        <v>0</v>
      </c>
      <c r="AZ20" s="97">
        <f t="shared" si="1"/>
        <v>2600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239157</v>
      </c>
      <c r="BJ20" s="77">
        <f t="shared" si="1"/>
        <v>0</v>
      </c>
      <c r="BK20" s="76">
        <f t="shared" si="1"/>
        <v>0</v>
      </c>
      <c r="BL20" s="97">
        <f t="shared" si="1"/>
        <v>66794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5966106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>
        <v>5000</v>
      </c>
      <c r="E23" s="88">
        <v>0</v>
      </c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5000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21000</v>
      </c>
      <c r="E24" s="88">
        <v>0</v>
      </c>
      <c r="F24" s="89"/>
      <c r="G24" s="87"/>
      <c r="H24" s="88"/>
      <c r="I24" s="89"/>
      <c r="J24" s="96">
        <v>0</v>
      </c>
      <c r="K24" s="88">
        <v>0</v>
      </c>
      <c r="L24" s="100"/>
      <c r="M24" s="96">
        <v>54000</v>
      </c>
      <c r="N24" s="88">
        <v>0</v>
      </c>
      <c r="O24" s="100"/>
      <c r="P24" s="96">
        <v>0</v>
      </c>
      <c r="Q24" s="88">
        <v>0</v>
      </c>
      <c r="R24" s="100"/>
      <c r="S24" s="96">
        <v>0</v>
      </c>
      <c r="T24" s="88">
        <v>0</v>
      </c>
      <c r="U24" s="100"/>
      <c r="V24" s="96"/>
      <c r="W24" s="88"/>
      <c r="X24" s="100"/>
      <c r="Y24" s="96">
        <v>0</v>
      </c>
      <c r="Z24" s="88">
        <v>0</v>
      </c>
      <c r="AA24" s="100"/>
      <c r="AB24" s="96">
        <v>17000</v>
      </c>
      <c r="AC24" s="88">
        <v>0</v>
      </c>
      <c r="AD24" s="100"/>
      <c r="AE24" s="96">
        <v>306000</v>
      </c>
      <c r="AF24" s="88">
        <v>0</v>
      </c>
      <c r="AG24" s="100"/>
      <c r="AH24" s="96">
        <v>0</v>
      </c>
      <c r="AI24" s="88">
        <v>0</v>
      </c>
      <c r="AJ24" s="100"/>
      <c r="AK24" s="96">
        <v>2000</v>
      </c>
      <c r="AL24" s="88">
        <v>0</v>
      </c>
      <c r="AM24" s="100"/>
      <c r="AN24" s="96"/>
      <c r="AO24" s="88"/>
      <c r="AP24" s="100"/>
      <c r="AQ24" s="96">
        <v>0</v>
      </c>
      <c r="AR24" s="88">
        <v>0</v>
      </c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400000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>
        <v>0</v>
      </c>
      <c r="N25" s="88">
        <v>0</v>
      </c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>
        <v>0</v>
      </c>
      <c r="Z25" s="88">
        <v>0</v>
      </c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>
        <v>0</v>
      </c>
      <c r="Q26" s="88">
        <v>0</v>
      </c>
      <c r="R26" s="100"/>
      <c r="S26" s="96">
        <v>0</v>
      </c>
      <c r="T26" s="88">
        <v>0</v>
      </c>
      <c r="U26" s="100"/>
      <c r="V26" s="96"/>
      <c r="W26" s="88"/>
      <c r="X26" s="100"/>
      <c r="Y26" s="96"/>
      <c r="Z26" s="88"/>
      <c r="AA26" s="100"/>
      <c r="AB26" s="96">
        <v>0</v>
      </c>
      <c r="AC26" s="88">
        <v>0</v>
      </c>
      <c r="AD26" s="100"/>
      <c r="AE26" s="96"/>
      <c r="AF26" s="88"/>
      <c r="AG26" s="100"/>
      <c r="AH26" s="96"/>
      <c r="AI26" s="88"/>
      <c r="AJ26" s="100"/>
      <c r="AK26" s="96">
        <v>0</v>
      </c>
      <c r="AL26" s="88">
        <v>0</v>
      </c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>
        <v>0</v>
      </c>
      <c r="T27" s="88">
        <v>0</v>
      </c>
      <c r="U27" s="100"/>
      <c r="V27" s="96"/>
      <c r="W27" s="88"/>
      <c r="X27" s="100"/>
      <c r="Y27" s="96">
        <v>0</v>
      </c>
      <c r="Z27" s="88">
        <v>0</v>
      </c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26000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54000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17000</v>
      </c>
      <c r="AC28" s="77">
        <f t="shared" si="3"/>
        <v>0</v>
      </c>
      <c r="AD28" s="76">
        <f t="shared" si="3"/>
        <v>0</v>
      </c>
      <c r="AE28" s="97">
        <f t="shared" si="3"/>
        <v>306000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2000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405000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98804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98804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98804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98804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1500000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1500000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1500000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1500000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1455000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1455000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165000</v>
      </c>
      <c r="BS50" s="88">
        <v>0</v>
      </c>
      <c r="BT50" s="100"/>
      <c r="BU50" s="75"/>
      <c r="BV50" s="84">
        <f t="shared" si="9"/>
        <v>165000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1620000</v>
      </c>
      <c r="BS51" s="77">
        <f>BS49+BS50</f>
        <v>0</v>
      </c>
      <c r="BT51" s="76">
        <f>BT49+BT50</f>
        <v>0</v>
      </c>
      <c r="BU51" s="84"/>
      <c r="BV51" s="84">
        <f>BV49+BV50</f>
        <v>1620000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1595115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255358</v>
      </c>
      <c r="K53" s="85">
        <f t="shared" si="11"/>
        <v>0</v>
      </c>
      <c r="L53" s="85">
        <f t="shared" si="11"/>
        <v>0</v>
      </c>
      <c r="M53" s="85">
        <f t="shared" si="11"/>
        <v>914235</v>
      </c>
      <c r="N53" s="85">
        <f t="shared" si="11"/>
        <v>0</v>
      </c>
      <c r="O53" s="85">
        <f t="shared" si="11"/>
        <v>0</v>
      </c>
      <c r="P53" s="85">
        <f t="shared" si="11"/>
        <v>110582</v>
      </c>
      <c r="Q53" s="85">
        <f t="shared" si="11"/>
        <v>0</v>
      </c>
      <c r="R53" s="85">
        <f t="shared" si="11"/>
        <v>0</v>
      </c>
      <c r="S53" s="85">
        <f t="shared" si="11"/>
        <v>63758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93471</v>
      </c>
      <c r="Z53" s="85">
        <f t="shared" si="11"/>
        <v>0</v>
      </c>
      <c r="AA53" s="85">
        <f t="shared" si="11"/>
        <v>0</v>
      </c>
      <c r="AB53" s="85">
        <f t="shared" si="11"/>
        <v>1608609</v>
      </c>
      <c r="AC53" s="85">
        <f t="shared" si="11"/>
        <v>0</v>
      </c>
      <c r="AD53" s="85">
        <f t="shared" si="11"/>
        <v>0</v>
      </c>
      <c r="AE53" s="85">
        <f t="shared" si="11"/>
        <v>721248</v>
      </c>
      <c r="AF53" s="85">
        <f t="shared" si="11"/>
        <v>0</v>
      </c>
      <c r="AG53" s="85">
        <f t="shared" si="11"/>
        <v>0</v>
      </c>
      <c r="AH53" s="85">
        <f t="shared" si="11"/>
        <v>11300</v>
      </c>
      <c r="AI53" s="85">
        <f t="shared" si="11"/>
        <v>0</v>
      </c>
      <c r="AJ53" s="85">
        <f t="shared" si="11"/>
        <v>0</v>
      </c>
      <c r="AK53" s="85">
        <f t="shared" si="11"/>
        <v>565191</v>
      </c>
      <c r="AL53" s="85">
        <f t="shared" si="11"/>
        <v>0</v>
      </c>
      <c r="AM53" s="85">
        <f t="shared" si="11"/>
        <v>0</v>
      </c>
      <c r="AN53" s="85">
        <f t="shared" si="11"/>
        <v>10100</v>
      </c>
      <c r="AO53" s="85">
        <f t="shared" si="11"/>
        <v>0</v>
      </c>
      <c r="AP53" s="85">
        <f t="shared" si="11"/>
        <v>0</v>
      </c>
      <c r="AQ53" s="85">
        <f t="shared" si="11"/>
        <v>87538</v>
      </c>
      <c r="AR53" s="85">
        <f t="shared" si="11"/>
        <v>0</v>
      </c>
      <c r="AS53" s="85">
        <f t="shared" si="11"/>
        <v>0</v>
      </c>
      <c r="AT53" s="85">
        <f t="shared" si="11"/>
        <v>25050</v>
      </c>
      <c r="AU53" s="85">
        <f t="shared" si="11"/>
        <v>0</v>
      </c>
      <c r="AV53" s="85">
        <f t="shared" si="11"/>
        <v>0</v>
      </c>
      <c r="AW53" s="85">
        <f t="shared" si="11"/>
        <v>1000</v>
      </c>
      <c r="AX53" s="85">
        <f t="shared" si="11"/>
        <v>0</v>
      </c>
      <c r="AY53" s="85">
        <f t="shared" si="11"/>
        <v>0</v>
      </c>
      <c r="AZ53" s="85">
        <f t="shared" si="11"/>
        <v>2600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239157</v>
      </c>
      <c r="BJ53" s="85">
        <f t="shared" si="11"/>
        <v>0</v>
      </c>
      <c r="BK53" s="85">
        <f t="shared" si="11"/>
        <v>0</v>
      </c>
      <c r="BL53" s="85">
        <f t="shared" si="11"/>
        <v>165598</v>
      </c>
      <c r="BM53" s="85">
        <f t="shared" si="11"/>
        <v>0</v>
      </c>
      <c r="BN53" s="85">
        <f t="shared" si="11"/>
        <v>0</v>
      </c>
      <c r="BO53" s="85">
        <f t="shared" si="11"/>
        <v>1500000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1620000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9589910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2017-04-05T13:10:55Z</dcterms:modified>
  <cp:category/>
  <cp:version/>
  <cp:contentType/>
  <cp:contentStatus/>
</cp:coreProperties>
</file>