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<sst xmlns="http://schemas.openxmlformats.org/spreadsheetml/2006/main" count="870" uniqueCount="151">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</sst>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32239.33</v>
      </c>
      <c r="E5" s="38"/>
    </row>
    <row r="6" spans="2:5" ht="15">
      <c r="B6" s="8"/>
      <c r="C6" s="5" t="s">
        <v>5</v>
      </c>
      <c r="D6" s="39">
        <v>390303.25</v>
      </c>
      <c r="E6" s="40"/>
    </row>
    <row r="7" spans="2:5" ht="15">
      <c r="B7" s="8"/>
      <c r="C7" s="5" t="s">
        <v>6</v>
      </c>
      <c r="D7" s="39">
        <v>1.4551915228366852E-11</v>
      </c>
      <c r="E7" s="40"/>
    </row>
    <row r="8" spans="2:5" ht="15.75" thickBot="1">
      <c r="B8" s="9"/>
      <c r="C8" s="6" t="s">
        <v>7</v>
      </c>
      <c r="D8" s="41"/>
      <c r="E8" s="42">
        <v>2648840.01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4143650</v>
      </c>
      <c r="E10" s="45">
        <v>4248480.96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1113609</v>
      </c>
      <c r="E14" s="45">
        <v>1113609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5257259</v>
      </c>
      <c r="E16" s="51">
        <f>E10+E11+E12+E13+E14+E15</f>
        <v>5362089.96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198996</v>
      </c>
      <c r="E18" s="45">
        <v>321054.36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198996</v>
      </c>
      <c r="E23" s="51">
        <f>E18+E19+E20+E21+E22</f>
        <v>321054.36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708499</v>
      </c>
      <c r="E25" s="45">
        <v>766519.27</v>
      </c>
    </row>
    <row r="26" spans="2:5" ht="15">
      <c r="B26" s="13">
        <v>30200</v>
      </c>
      <c r="C26" s="54" t="s">
        <v>28</v>
      </c>
      <c r="D26" s="39">
        <v>97200</v>
      </c>
      <c r="E26" s="45">
        <v>99192.26</v>
      </c>
    </row>
    <row r="27" spans="2:5" ht="15">
      <c r="B27" s="13">
        <v>30300</v>
      </c>
      <c r="C27" s="54" t="s">
        <v>29</v>
      </c>
      <c r="D27" s="39">
        <v>200</v>
      </c>
      <c r="E27" s="45">
        <v>201.71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62000</v>
      </c>
      <c r="E29" s="50">
        <v>64886.72</v>
      </c>
    </row>
    <row r="30" spans="2:5" ht="15.75" thickBot="1">
      <c r="B30" s="16">
        <v>30000</v>
      </c>
      <c r="C30" s="15" t="s">
        <v>32</v>
      </c>
      <c r="D30" s="48">
        <f>D25+D26+D27+D28+D29</f>
        <v>867899</v>
      </c>
      <c r="E30" s="51">
        <f>E25+E26+E27+E28+E29</f>
        <v>930799.96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130000</v>
      </c>
      <c r="E34" s="45">
        <v>167402.58000000002</v>
      </c>
    </row>
    <row r="35" spans="2:5" ht="15">
      <c r="B35" s="13">
        <v>40400</v>
      </c>
      <c r="C35" s="54" t="s">
        <v>38</v>
      </c>
      <c r="D35" s="39">
        <v>84000</v>
      </c>
      <c r="E35" s="45">
        <v>84000</v>
      </c>
    </row>
    <row r="36" spans="2:5" ht="15">
      <c r="B36" s="13">
        <v>40500</v>
      </c>
      <c r="C36" s="54" t="s">
        <v>39</v>
      </c>
      <c r="D36" s="49">
        <v>150000</v>
      </c>
      <c r="E36" s="50">
        <v>187425.76</v>
      </c>
    </row>
    <row r="37" spans="2:5" ht="15.75" thickBot="1">
      <c r="B37" s="16">
        <v>40000</v>
      </c>
      <c r="C37" s="15" t="s">
        <v>40</v>
      </c>
      <c r="D37" s="48">
        <f>D32+D33+D34+D35+D36</f>
        <v>364000</v>
      </c>
      <c r="E37" s="51">
        <f>E32+E33+E34+E35+E36</f>
        <v>438828.34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1500000</v>
      </c>
      <c r="E51" s="62">
        <v>1500000</v>
      </c>
    </row>
    <row r="52" spans="2:5" ht="15.75" thickBot="1">
      <c r="B52" s="16">
        <v>70000</v>
      </c>
      <c r="C52" s="15" t="s">
        <v>58</v>
      </c>
      <c r="D52" s="48">
        <f>D51</f>
        <v>1500000</v>
      </c>
      <c r="E52" s="51">
        <f>E51</f>
        <v>1500000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1655000</v>
      </c>
      <c r="E54" s="45">
        <v>1655000</v>
      </c>
    </row>
    <row r="55" spans="2:5" ht="15">
      <c r="B55" s="13">
        <v>90200</v>
      </c>
      <c r="C55" s="54" t="s">
        <v>62</v>
      </c>
      <c r="D55" s="61">
        <v>165000</v>
      </c>
      <c r="E55" s="62">
        <v>172517.16999999998</v>
      </c>
    </row>
    <row r="56" spans="2:5" ht="15.75" thickBot="1">
      <c r="B56" s="16">
        <v>90000</v>
      </c>
      <c r="C56" s="15" t="s">
        <v>63</v>
      </c>
      <c r="D56" s="48">
        <f>D54+D55</f>
        <v>1820000</v>
      </c>
      <c r="E56" s="51">
        <f>E54+E55</f>
        <v>1827517.17</v>
      </c>
    </row>
    <row r="57" spans="2:5" ht="16.5" thickBot="1" thickTop="1">
      <c r="B57" s="109" t="s">
        <v>64</v>
      </c>
      <c r="C57" s="110"/>
      <c r="D57" s="52">
        <f>D16+D23+D30+D37+D43+D49+D52+D56</f>
        <v>10008154</v>
      </c>
      <c r="E57" s="55">
        <f>E16+E23+E30+E37+E43+E49+E52+E56</f>
        <v>10380289.790000001</v>
      </c>
    </row>
    <row r="58" spans="2:5" ht="16.5" thickBot="1" thickTop="1">
      <c r="B58" s="109" t="s">
        <v>65</v>
      </c>
      <c r="C58" s="110"/>
      <c r="D58" s="52">
        <f>D57+D5+D6+D7+D8</f>
        <v>10430696.58</v>
      </c>
      <c r="E58" s="55">
        <f>E57+E5+E6+E7+E8</f>
        <v>13029129.8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4104150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1113609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5217759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163953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163953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627099</v>
      </c>
      <c r="E25" s="45"/>
    </row>
    <row r="26" spans="2:5" ht="15">
      <c r="B26" s="13">
        <v>30200</v>
      </c>
      <c r="C26" s="54" t="s">
        <v>28</v>
      </c>
      <c r="D26" s="39">
        <v>116200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61491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804990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81000</v>
      </c>
      <c r="E35" s="45"/>
    </row>
    <row r="36" spans="2:5" ht="15">
      <c r="B36" s="13">
        <v>40500</v>
      </c>
      <c r="C36" s="54" t="s">
        <v>39</v>
      </c>
      <c r="D36" s="49">
        <v>258000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339000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1655000</v>
      </c>
      <c r="E54" s="45"/>
    </row>
    <row r="55" spans="2:5" ht="15">
      <c r="B55" s="13">
        <v>90200</v>
      </c>
      <c r="C55" s="54" t="s">
        <v>62</v>
      </c>
      <c r="D55" s="61">
        <v>165000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1820000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9845702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9845702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4123150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1113609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5236759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138538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138538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622099</v>
      </c>
      <c r="E25" s="45"/>
    </row>
    <row r="26" spans="2:5" ht="15">
      <c r="B26" s="13">
        <v>30200</v>
      </c>
      <c r="C26" s="54" t="s">
        <v>28</v>
      </c>
      <c r="D26" s="39">
        <v>121200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70041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813540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81000</v>
      </c>
      <c r="E35" s="45"/>
    </row>
    <row r="36" spans="2:5" ht="15">
      <c r="B36" s="13">
        <v>40500</v>
      </c>
      <c r="C36" s="54" t="s">
        <v>39</v>
      </c>
      <c r="D36" s="49">
        <v>308000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389000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1655000</v>
      </c>
      <c r="E54" s="45"/>
    </row>
    <row r="55" spans="2:5" ht="15">
      <c r="B55" s="13">
        <v>90200</v>
      </c>
      <c r="C55" s="54" t="s">
        <v>62</v>
      </c>
      <c r="D55" s="61">
        <v>165000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1820000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9897837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9897837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1036650.6000000003</v>
      </c>
      <c r="E10" s="89">
        <v>0</v>
      </c>
      <c r="F10" s="90">
        <v>1053038.54</v>
      </c>
      <c r="G10" s="88"/>
      <c r="H10" s="89"/>
      <c r="I10" s="90"/>
      <c r="J10" s="97">
        <v>230297</v>
      </c>
      <c r="K10" s="89">
        <v>0</v>
      </c>
      <c r="L10" s="101">
        <v>230297</v>
      </c>
      <c r="M10" s="91">
        <v>53102</v>
      </c>
      <c r="N10" s="89">
        <v>0</v>
      </c>
      <c r="O10" s="90">
        <v>53102</v>
      </c>
      <c r="P10" s="91">
        <v>31900</v>
      </c>
      <c r="Q10" s="89">
        <v>0</v>
      </c>
      <c r="R10" s="90">
        <v>31900</v>
      </c>
      <c r="S10" s="91"/>
      <c r="T10" s="89"/>
      <c r="U10" s="90"/>
      <c r="V10" s="91"/>
      <c r="W10" s="89"/>
      <c r="X10" s="90"/>
      <c r="Y10" s="91">
        <v>83540</v>
      </c>
      <c r="Z10" s="89">
        <v>0</v>
      </c>
      <c r="AA10" s="90">
        <v>83540</v>
      </c>
      <c r="AB10" s="91">
        <v>29315</v>
      </c>
      <c r="AC10" s="89">
        <v>0</v>
      </c>
      <c r="AD10" s="90">
        <v>29315</v>
      </c>
      <c r="AE10" s="91">
        <v>139950</v>
      </c>
      <c r="AF10" s="89">
        <v>0</v>
      </c>
      <c r="AG10" s="90">
        <v>139950</v>
      </c>
      <c r="AH10" s="91"/>
      <c r="AI10" s="89"/>
      <c r="AJ10" s="90"/>
      <c r="AK10" s="91">
        <v>26859</v>
      </c>
      <c r="AL10" s="89">
        <v>0</v>
      </c>
      <c r="AM10" s="90">
        <v>26859</v>
      </c>
      <c r="AN10" s="91"/>
      <c r="AO10" s="89"/>
      <c r="AP10" s="90"/>
      <c r="AQ10" s="91">
        <v>43927</v>
      </c>
      <c r="AR10" s="89">
        <v>0</v>
      </c>
      <c r="AS10" s="90">
        <v>43927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1675540.6000000003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1691928.54</v>
      </c>
    </row>
    <row r="11" spans="2:76" ht="15">
      <c r="B11" s="13">
        <v>102</v>
      </c>
      <c r="C11" s="25" t="s">
        <v>92</v>
      </c>
      <c r="D11" s="88">
        <v>87811.73</v>
      </c>
      <c r="E11" s="89">
        <v>0</v>
      </c>
      <c r="F11" s="90">
        <v>90262.1</v>
      </c>
      <c r="G11" s="88"/>
      <c r="H11" s="89"/>
      <c r="I11" s="90"/>
      <c r="J11" s="97">
        <v>15747</v>
      </c>
      <c r="K11" s="89">
        <v>0</v>
      </c>
      <c r="L11" s="101">
        <v>15747</v>
      </c>
      <c r="M11" s="91">
        <v>3590</v>
      </c>
      <c r="N11" s="89">
        <v>0</v>
      </c>
      <c r="O11" s="90">
        <v>3590</v>
      </c>
      <c r="P11" s="91">
        <v>2155</v>
      </c>
      <c r="Q11" s="89">
        <v>0</v>
      </c>
      <c r="R11" s="90">
        <v>2155</v>
      </c>
      <c r="S11" s="91"/>
      <c r="T11" s="89"/>
      <c r="U11" s="90"/>
      <c r="V11" s="91"/>
      <c r="W11" s="89"/>
      <c r="X11" s="90"/>
      <c r="Y11" s="91">
        <v>5650</v>
      </c>
      <c r="Z11" s="89">
        <v>0</v>
      </c>
      <c r="AA11" s="90">
        <v>5650</v>
      </c>
      <c r="AB11" s="91">
        <v>10000</v>
      </c>
      <c r="AC11" s="89">
        <v>0</v>
      </c>
      <c r="AD11" s="90">
        <v>10000</v>
      </c>
      <c r="AE11" s="91">
        <v>6925</v>
      </c>
      <c r="AF11" s="89">
        <v>0</v>
      </c>
      <c r="AG11" s="90">
        <v>6925</v>
      </c>
      <c r="AH11" s="91"/>
      <c r="AI11" s="89"/>
      <c r="AJ11" s="90"/>
      <c r="AK11" s="91">
        <v>1700</v>
      </c>
      <c r="AL11" s="89">
        <v>0</v>
      </c>
      <c r="AM11" s="90">
        <v>1700</v>
      </c>
      <c r="AN11" s="91"/>
      <c r="AO11" s="89"/>
      <c r="AP11" s="90"/>
      <c r="AQ11" s="91">
        <v>2820</v>
      </c>
      <c r="AR11" s="89">
        <v>0</v>
      </c>
      <c r="AS11" s="90">
        <v>2820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136398.72999999998</v>
      </c>
      <c r="BW11" s="77">
        <f t="shared" si="1"/>
        <v>0</v>
      </c>
      <c r="BX11" s="79">
        <f t="shared" si="2"/>
        <v>138849.1</v>
      </c>
    </row>
    <row r="12" spans="2:76" ht="15">
      <c r="B12" s="13">
        <v>103</v>
      </c>
      <c r="C12" s="25" t="s">
        <v>93</v>
      </c>
      <c r="D12" s="88">
        <v>477005</v>
      </c>
      <c r="E12" s="89">
        <v>0</v>
      </c>
      <c r="F12" s="90">
        <v>605591.9499999998</v>
      </c>
      <c r="G12" s="88"/>
      <c r="H12" s="89"/>
      <c r="I12" s="90"/>
      <c r="J12" s="97">
        <v>31790</v>
      </c>
      <c r="K12" s="89">
        <v>0</v>
      </c>
      <c r="L12" s="101">
        <v>39189.12</v>
      </c>
      <c r="M12" s="91">
        <v>682000</v>
      </c>
      <c r="N12" s="89">
        <v>0</v>
      </c>
      <c r="O12" s="90">
        <v>874341.7299999999</v>
      </c>
      <c r="P12" s="91">
        <v>74616</v>
      </c>
      <c r="Q12" s="89">
        <v>0</v>
      </c>
      <c r="R12" s="90">
        <v>96010.54000000001</v>
      </c>
      <c r="S12" s="91">
        <v>31958</v>
      </c>
      <c r="T12" s="89">
        <v>0</v>
      </c>
      <c r="U12" s="90">
        <v>37368.17</v>
      </c>
      <c r="V12" s="91"/>
      <c r="W12" s="89"/>
      <c r="X12" s="90"/>
      <c r="Y12" s="91">
        <v>0</v>
      </c>
      <c r="Z12" s="89">
        <v>0</v>
      </c>
      <c r="AA12" s="90">
        <v>6150.85</v>
      </c>
      <c r="AB12" s="91">
        <v>1466480</v>
      </c>
      <c r="AC12" s="89">
        <v>0</v>
      </c>
      <c r="AD12" s="90">
        <v>1834706.8199999998</v>
      </c>
      <c r="AE12" s="91">
        <v>296700</v>
      </c>
      <c r="AF12" s="89">
        <v>0</v>
      </c>
      <c r="AG12" s="90">
        <v>356054.71</v>
      </c>
      <c r="AH12" s="91">
        <v>2300</v>
      </c>
      <c r="AI12" s="89">
        <v>0</v>
      </c>
      <c r="AJ12" s="90">
        <v>2364.29</v>
      </c>
      <c r="AK12" s="91">
        <v>117900</v>
      </c>
      <c r="AL12" s="89">
        <v>0</v>
      </c>
      <c r="AM12" s="90">
        <v>135672.35</v>
      </c>
      <c r="AN12" s="91">
        <v>9600</v>
      </c>
      <c r="AO12" s="89">
        <v>0</v>
      </c>
      <c r="AP12" s="90">
        <v>11447.390000000001</v>
      </c>
      <c r="AQ12" s="91">
        <v>28680</v>
      </c>
      <c r="AR12" s="89">
        <v>0</v>
      </c>
      <c r="AS12" s="90">
        <v>37612.719999999994</v>
      </c>
      <c r="AT12" s="91">
        <v>15550</v>
      </c>
      <c r="AU12" s="89">
        <v>0</v>
      </c>
      <c r="AV12" s="90">
        <v>24690</v>
      </c>
      <c r="AW12" s="91"/>
      <c r="AX12" s="89"/>
      <c r="AY12" s="90"/>
      <c r="AZ12" s="91">
        <v>0</v>
      </c>
      <c r="BA12" s="89">
        <v>0</v>
      </c>
      <c r="BB12" s="90">
        <v>1584.96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3234579</v>
      </c>
      <c r="BW12" s="77">
        <f t="shared" si="1"/>
        <v>0</v>
      </c>
      <c r="BX12" s="79">
        <f t="shared" si="2"/>
        <v>4062785.6</v>
      </c>
    </row>
    <row r="13" spans="2:76" ht="15">
      <c r="B13" s="13">
        <v>104</v>
      </c>
      <c r="C13" s="25" t="s">
        <v>19</v>
      </c>
      <c r="D13" s="88">
        <v>66200</v>
      </c>
      <c r="E13" s="89">
        <v>0</v>
      </c>
      <c r="F13" s="90">
        <v>126841.43</v>
      </c>
      <c r="G13" s="88"/>
      <c r="H13" s="89"/>
      <c r="I13" s="90"/>
      <c r="J13" s="97">
        <v>200</v>
      </c>
      <c r="K13" s="89">
        <v>0</v>
      </c>
      <c r="L13" s="101">
        <v>200</v>
      </c>
      <c r="M13" s="91">
        <v>120567</v>
      </c>
      <c r="N13" s="89">
        <v>0</v>
      </c>
      <c r="O13" s="90">
        <v>143297.55</v>
      </c>
      <c r="P13" s="91">
        <v>16500</v>
      </c>
      <c r="Q13" s="89">
        <v>0</v>
      </c>
      <c r="R13" s="90">
        <v>20450</v>
      </c>
      <c r="S13" s="91">
        <v>38000</v>
      </c>
      <c r="T13" s="89">
        <v>0</v>
      </c>
      <c r="U13" s="90">
        <v>47000</v>
      </c>
      <c r="V13" s="91"/>
      <c r="W13" s="89"/>
      <c r="X13" s="90"/>
      <c r="Y13" s="91"/>
      <c r="Z13" s="89"/>
      <c r="AA13" s="90"/>
      <c r="AB13" s="91">
        <v>125150</v>
      </c>
      <c r="AC13" s="89">
        <v>0</v>
      </c>
      <c r="AD13" s="90">
        <v>183086.35</v>
      </c>
      <c r="AE13" s="91">
        <v>0</v>
      </c>
      <c r="AF13" s="89">
        <v>0</v>
      </c>
      <c r="AG13" s="90">
        <v>0</v>
      </c>
      <c r="AH13" s="91">
        <v>6000</v>
      </c>
      <c r="AI13" s="89">
        <v>0</v>
      </c>
      <c r="AJ13" s="90">
        <v>18300</v>
      </c>
      <c r="AK13" s="91">
        <v>486516</v>
      </c>
      <c r="AL13" s="89">
        <v>0</v>
      </c>
      <c r="AM13" s="90">
        <v>572404.19</v>
      </c>
      <c r="AN13" s="91">
        <v>1500</v>
      </c>
      <c r="AO13" s="89">
        <v>0</v>
      </c>
      <c r="AP13" s="90">
        <v>1500</v>
      </c>
      <c r="AQ13" s="91">
        <v>1000</v>
      </c>
      <c r="AR13" s="89">
        <v>0</v>
      </c>
      <c r="AS13" s="90">
        <v>2000</v>
      </c>
      <c r="AT13" s="91">
        <v>9050</v>
      </c>
      <c r="AU13" s="89">
        <v>0</v>
      </c>
      <c r="AV13" s="90">
        <v>16950</v>
      </c>
      <c r="AW13" s="97">
        <v>1000</v>
      </c>
      <c r="AX13" s="89">
        <v>0</v>
      </c>
      <c r="AY13" s="101">
        <v>1000</v>
      </c>
      <c r="AZ13" s="91">
        <v>0</v>
      </c>
      <c r="BA13" s="89">
        <v>0</v>
      </c>
      <c r="BB13" s="90">
        <v>2600</v>
      </c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>
        <v>0</v>
      </c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871683</v>
      </c>
      <c r="BW13" s="77">
        <f t="shared" si="1"/>
        <v>0</v>
      </c>
      <c r="BX13" s="79">
        <f t="shared" si="2"/>
        <v>1135629.52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500</v>
      </c>
      <c r="E16" s="89">
        <v>0</v>
      </c>
      <c r="F16" s="90">
        <v>500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66794</v>
      </c>
      <c r="BM16" s="89">
        <v>0</v>
      </c>
      <c r="BN16" s="90">
        <v>66794</v>
      </c>
      <c r="BO16" s="91"/>
      <c r="BP16" s="89"/>
      <c r="BQ16" s="90"/>
      <c r="BR16" s="97"/>
      <c r="BS16" s="89"/>
      <c r="BT16" s="101"/>
      <c r="BU16" s="76"/>
      <c r="BV16" s="85">
        <f t="shared" si="0"/>
        <v>67294</v>
      </c>
      <c r="BW16" s="77">
        <f t="shared" si="1"/>
        <v>0</v>
      </c>
      <c r="BX16" s="79">
        <f t="shared" si="2"/>
        <v>67294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10594</v>
      </c>
      <c r="E18" s="89">
        <v>0</v>
      </c>
      <c r="F18" s="90">
        <v>17116.52</v>
      </c>
      <c r="G18" s="88"/>
      <c r="H18" s="89"/>
      <c r="I18" s="90"/>
      <c r="J18" s="97">
        <v>500</v>
      </c>
      <c r="K18" s="89">
        <v>0</v>
      </c>
      <c r="L18" s="101">
        <v>500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11094</v>
      </c>
      <c r="BW18" s="77">
        <f t="shared" si="1"/>
        <v>0</v>
      </c>
      <c r="BX18" s="79">
        <f t="shared" si="2"/>
        <v>17616.52</v>
      </c>
    </row>
    <row r="19" spans="2:76" ht="15">
      <c r="B19" s="13">
        <v>110</v>
      </c>
      <c r="C19" s="25" t="s">
        <v>98</v>
      </c>
      <c r="D19" s="88">
        <v>111000</v>
      </c>
      <c r="E19" s="89">
        <v>0</v>
      </c>
      <c r="F19" s="90">
        <v>111000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0</v>
      </c>
      <c r="AR19" s="89">
        <v>0</v>
      </c>
      <c r="AS19" s="101">
        <v>0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150000</v>
      </c>
      <c r="BJ19" s="89">
        <v>0</v>
      </c>
      <c r="BK19" s="101">
        <v>25000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261000</v>
      </c>
      <c r="BW19" s="77">
        <f t="shared" si="1"/>
        <v>0</v>
      </c>
      <c r="BX19" s="79">
        <f t="shared" si="2"/>
        <v>136000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1789761.3300000003</v>
      </c>
      <c r="E20" s="78">
        <f t="shared" si="3"/>
        <v>0</v>
      </c>
      <c r="F20" s="79">
        <f t="shared" si="3"/>
        <v>2004350.5399999998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278534</v>
      </c>
      <c r="K20" s="78">
        <f t="shared" si="3"/>
        <v>0</v>
      </c>
      <c r="L20" s="77">
        <f t="shared" si="3"/>
        <v>285933.12</v>
      </c>
      <c r="M20" s="98">
        <f t="shared" si="3"/>
        <v>859259</v>
      </c>
      <c r="N20" s="78">
        <f t="shared" si="3"/>
        <v>0</v>
      </c>
      <c r="O20" s="77">
        <f t="shared" si="3"/>
        <v>1074331.2799999998</v>
      </c>
      <c r="P20" s="98">
        <f t="shared" si="3"/>
        <v>125171</v>
      </c>
      <c r="Q20" s="78">
        <f t="shared" si="3"/>
        <v>0</v>
      </c>
      <c r="R20" s="77">
        <f t="shared" si="3"/>
        <v>150515.54</v>
      </c>
      <c r="S20" s="98">
        <f t="shared" si="3"/>
        <v>69958</v>
      </c>
      <c r="T20" s="78">
        <f t="shared" si="3"/>
        <v>0</v>
      </c>
      <c r="U20" s="77">
        <f t="shared" si="3"/>
        <v>84368.17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89190</v>
      </c>
      <c r="Z20" s="78">
        <f t="shared" si="3"/>
        <v>0</v>
      </c>
      <c r="AA20" s="77">
        <f t="shared" si="3"/>
        <v>95340.85</v>
      </c>
      <c r="AB20" s="98">
        <f t="shared" si="3"/>
        <v>1630945</v>
      </c>
      <c r="AC20" s="78">
        <f t="shared" si="3"/>
        <v>0</v>
      </c>
      <c r="AD20" s="77">
        <f t="shared" si="3"/>
        <v>2057108.17</v>
      </c>
      <c r="AE20" s="98">
        <f t="shared" si="3"/>
        <v>443575</v>
      </c>
      <c r="AF20" s="78">
        <f t="shared" si="3"/>
        <v>0</v>
      </c>
      <c r="AG20" s="77">
        <f t="shared" si="3"/>
        <v>502929.71</v>
      </c>
      <c r="AH20" s="98">
        <f t="shared" si="3"/>
        <v>8300</v>
      </c>
      <c r="AI20" s="78">
        <f t="shared" si="3"/>
        <v>0</v>
      </c>
      <c r="AJ20" s="77">
        <f t="shared" si="3"/>
        <v>20664.29</v>
      </c>
      <c r="AK20" s="98">
        <f t="shared" si="3"/>
        <v>632975</v>
      </c>
      <c r="AL20" s="78">
        <f t="shared" si="3"/>
        <v>0</v>
      </c>
      <c r="AM20" s="77">
        <f t="shared" si="3"/>
        <v>736635.5399999999</v>
      </c>
      <c r="AN20" s="98">
        <f t="shared" si="3"/>
        <v>11100</v>
      </c>
      <c r="AO20" s="78">
        <f t="shared" si="3"/>
        <v>0</v>
      </c>
      <c r="AP20" s="77">
        <f t="shared" si="3"/>
        <v>12947.390000000001</v>
      </c>
      <c r="AQ20" s="98">
        <f t="shared" si="3"/>
        <v>76427</v>
      </c>
      <c r="AR20" s="78">
        <f t="shared" si="3"/>
        <v>0</v>
      </c>
      <c r="AS20" s="77">
        <f t="shared" si="3"/>
        <v>86359.72</v>
      </c>
      <c r="AT20" s="98">
        <f t="shared" si="3"/>
        <v>24600</v>
      </c>
      <c r="AU20" s="78">
        <f t="shared" si="3"/>
        <v>0</v>
      </c>
      <c r="AV20" s="77">
        <f t="shared" si="3"/>
        <v>41640</v>
      </c>
      <c r="AW20" s="98">
        <f t="shared" si="3"/>
        <v>1000</v>
      </c>
      <c r="AX20" s="78">
        <f t="shared" si="3"/>
        <v>0</v>
      </c>
      <c r="AY20" s="77">
        <f t="shared" si="3"/>
        <v>1000</v>
      </c>
      <c r="AZ20" s="98">
        <f t="shared" si="3"/>
        <v>0</v>
      </c>
      <c r="BA20" s="78">
        <f t="shared" si="3"/>
        <v>0</v>
      </c>
      <c r="BB20" s="77">
        <f t="shared" si="3"/>
        <v>4184.96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150000</v>
      </c>
      <c r="BJ20" s="78">
        <f t="shared" si="3"/>
        <v>0</v>
      </c>
      <c r="BK20" s="77">
        <f t="shared" si="3"/>
        <v>25000</v>
      </c>
      <c r="BL20" s="98">
        <f t="shared" si="3"/>
        <v>66794</v>
      </c>
      <c r="BM20" s="78">
        <f t="shared" si="3"/>
        <v>0</v>
      </c>
      <c r="BN20" s="77">
        <f t="shared" si="3"/>
        <v>66794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6257589.33</v>
      </c>
      <c r="BW20" s="77">
        <f>BW10+BW11+BW12+BW13+BW14+BW15+BW16+BW17+BW18+BW19</f>
        <v>0</v>
      </c>
      <c r="BX20" s="95">
        <f>BX10+BX11+BX12+BX13+BX14+BX15+BX16+BX17+BX18+BX19</f>
        <v>7250103.279999999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84697.04000000001</v>
      </c>
      <c r="E24" s="89">
        <v>0</v>
      </c>
      <c r="F24" s="90">
        <v>142632.5</v>
      </c>
      <c r="G24" s="88"/>
      <c r="H24" s="89"/>
      <c r="I24" s="90"/>
      <c r="J24" s="97">
        <v>29890</v>
      </c>
      <c r="K24" s="89">
        <v>0</v>
      </c>
      <c r="L24" s="101">
        <v>54956.119999999995</v>
      </c>
      <c r="M24" s="97">
        <v>201237.46000000002</v>
      </c>
      <c r="N24" s="89">
        <v>0</v>
      </c>
      <c r="O24" s="101">
        <v>213193.81</v>
      </c>
      <c r="P24" s="97">
        <v>6640</v>
      </c>
      <c r="Q24" s="89">
        <v>0</v>
      </c>
      <c r="R24" s="101">
        <v>21334</v>
      </c>
      <c r="S24" s="97">
        <v>45663.86</v>
      </c>
      <c r="T24" s="89">
        <v>0</v>
      </c>
      <c r="U24" s="101">
        <v>65215.149999999994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68000</v>
      </c>
      <c r="AC24" s="89">
        <v>0</v>
      </c>
      <c r="AD24" s="101">
        <v>101147.40000000001</v>
      </c>
      <c r="AE24" s="97">
        <v>291708.89</v>
      </c>
      <c r="AF24" s="89">
        <v>0</v>
      </c>
      <c r="AG24" s="101">
        <v>343778.79</v>
      </c>
      <c r="AH24" s="97">
        <v>0</v>
      </c>
      <c r="AI24" s="89">
        <v>0</v>
      </c>
      <c r="AJ24" s="101">
        <v>0</v>
      </c>
      <c r="AK24" s="97">
        <v>12000</v>
      </c>
      <c r="AL24" s="89">
        <v>0</v>
      </c>
      <c r="AM24" s="101">
        <v>12000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739837.25</v>
      </c>
      <c r="BW24" s="77">
        <f t="shared" si="4"/>
        <v>0</v>
      </c>
      <c r="BX24" s="79">
        <f t="shared" si="4"/>
        <v>954257.77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3000</v>
      </c>
      <c r="N25" s="89">
        <v>0</v>
      </c>
      <c r="O25" s="101">
        <v>3000</v>
      </c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3000</v>
      </c>
      <c r="BW25" s="77">
        <f t="shared" si="4"/>
        <v>0</v>
      </c>
      <c r="BX25" s="79">
        <f t="shared" si="4"/>
        <v>3000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5000</v>
      </c>
      <c r="E27" s="89">
        <v>0</v>
      </c>
      <c r="F27" s="90">
        <v>5000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6466</v>
      </c>
      <c r="T27" s="89">
        <v>0</v>
      </c>
      <c r="U27" s="101">
        <v>6466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11466</v>
      </c>
      <c r="BW27" s="77">
        <f t="shared" si="4"/>
        <v>0</v>
      </c>
      <c r="BX27" s="79">
        <f t="shared" si="4"/>
        <v>11466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89697.04000000001</v>
      </c>
      <c r="E28" s="78">
        <f t="shared" si="5"/>
        <v>0</v>
      </c>
      <c r="F28" s="79">
        <f t="shared" si="5"/>
        <v>147632.5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29890</v>
      </c>
      <c r="K28" s="78">
        <f t="shared" si="5"/>
        <v>0</v>
      </c>
      <c r="L28" s="77">
        <f t="shared" si="5"/>
        <v>54956.119999999995</v>
      </c>
      <c r="M28" s="98">
        <f t="shared" si="5"/>
        <v>204237.46000000002</v>
      </c>
      <c r="N28" s="78">
        <f t="shared" si="5"/>
        <v>0</v>
      </c>
      <c r="O28" s="77">
        <f t="shared" si="5"/>
        <v>216193.81</v>
      </c>
      <c r="P28" s="98">
        <f t="shared" si="5"/>
        <v>6640</v>
      </c>
      <c r="Q28" s="78">
        <f t="shared" si="5"/>
        <v>0</v>
      </c>
      <c r="R28" s="77">
        <f t="shared" si="5"/>
        <v>21334</v>
      </c>
      <c r="S28" s="98">
        <f t="shared" si="5"/>
        <v>52129.86</v>
      </c>
      <c r="T28" s="78">
        <f t="shared" si="5"/>
        <v>0</v>
      </c>
      <c r="U28" s="77">
        <f t="shared" si="5"/>
        <v>71681.15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68000</v>
      </c>
      <c r="AC28" s="78">
        <f t="shared" si="5"/>
        <v>0</v>
      </c>
      <c r="AD28" s="77">
        <f t="shared" si="5"/>
        <v>101147.40000000001</v>
      </c>
      <c r="AE28" s="98">
        <f t="shared" si="5"/>
        <v>291708.89</v>
      </c>
      <c r="AF28" s="78">
        <f t="shared" si="5"/>
        <v>0</v>
      </c>
      <c r="AG28" s="77">
        <f t="shared" si="5"/>
        <v>343778.79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12000</v>
      </c>
      <c r="AL28" s="78">
        <f t="shared" si="6"/>
        <v>0</v>
      </c>
      <c r="AM28" s="77">
        <f t="shared" si="6"/>
        <v>12000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754303.25</v>
      </c>
      <c r="BW28" s="77">
        <f>BW23+BW24+BW25+BW26+BW27</f>
        <v>0</v>
      </c>
      <c r="BX28" s="95">
        <f>BX23+BX24+BX25+BX26+BX27</f>
        <v>968723.77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98804</v>
      </c>
      <c r="BM40" s="89">
        <v>0</v>
      </c>
      <c r="BN40" s="101">
        <v>98804</v>
      </c>
      <c r="BO40" s="97"/>
      <c r="BP40" s="89"/>
      <c r="BQ40" s="101"/>
      <c r="BR40" s="97"/>
      <c r="BS40" s="89"/>
      <c r="BT40" s="101"/>
      <c r="BU40" s="76"/>
      <c r="BV40" s="85">
        <f t="shared" si="10"/>
        <v>98804</v>
      </c>
      <c r="BW40" s="77">
        <f t="shared" si="10"/>
        <v>0</v>
      </c>
      <c r="BX40" s="79">
        <f t="shared" si="10"/>
        <v>98804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98804</v>
      </c>
      <c r="BM42" s="78">
        <f t="shared" si="12"/>
        <v>0</v>
      </c>
      <c r="BN42" s="77">
        <f t="shared" si="12"/>
        <v>98804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98804</v>
      </c>
      <c r="BW42" s="77">
        <f>BW38+BW39+BW40+BW41</f>
        <v>0</v>
      </c>
      <c r="BX42" s="95">
        <f>BX38+BX39+BX40+BX41</f>
        <v>98804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1500000</v>
      </c>
      <c r="BP45" s="89">
        <v>0</v>
      </c>
      <c r="BQ45" s="101">
        <v>1500000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1500000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1500000</v>
      </c>
      <c r="BP46" s="78">
        <f>BP45</f>
        <v>0</v>
      </c>
      <c r="BQ46" s="95">
        <f>BQ45</f>
        <v>1500000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1500000</v>
      </c>
      <c r="BW46" s="77">
        <f>BW45</f>
        <v>0</v>
      </c>
      <c r="BX46" s="95">
        <f>BX45</f>
        <v>1500000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1655000</v>
      </c>
      <c r="BS49" s="89">
        <v>0</v>
      </c>
      <c r="BT49" s="101">
        <v>1667477.04</v>
      </c>
      <c r="BU49" s="76"/>
      <c r="BV49" s="85">
        <f aca="true" t="shared" si="15" ref="BV49:BX50">D49+G49+J49+M49+P49+S49+V49+Y49+AB49+AE49+AH49+AK49+AN49+AQ49+AT49+AW49+AZ49+BC49+BF49+BI49+BL49+BO49+BR49</f>
        <v>1655000</v>
      </c>
      <c r="BW49" s="77">
        <f t="shared" si="15"/>
        <v>0</v>
      </c>
      <c r="BX49" s="79">
        <f t="shared" si="15"/>
        <v>1667477.04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165000</v>
      </c>
      <c r="BS50" s="89">
        <v>0</v>
      </c>
      <c r="BT50" s="101">
        <v>167289.75</v>
      </c>
      <c r="BU50" s="76"/>
      <c r="BV50" s="85">
        <f t="shared" si="15"/>
        <v>165000</v>
      </c>
      <c r="BW50" s="77">
        <f t="shared" si="15"/>
        <v>0</v>
      </c>
      <c r="BX50" s="79">
        <f t="shared" si="15"/>
        <v>167289.75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1820000</v>
      </c>
      <c r="BS51" s="78">
        <f>BS49+BS50</f>
        <v>0</v>
      </c>
      <c r="BT51" s="77">
        <f>BT49+BT50</f>
        <v>1834766.79</v>
      </c>
      <c r="BU51" s="85"/>
      <c r="BV51" s="85">
        <f>BV49+BV50</f>
        <v>1820000</v>
      </c>
      <c r="BW51" s="77">
        <f>BW49+BW50</f>
        <v>0</v>
      </c>
      <c r="BX51" s="95">
        <f>BX49+BX50</f>
        <v>1834766.79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1879458.3700000003</v>
      </c>
      <c r="E53" s="86">
        <f t="shared" si="18"/>
        <v>0</v>
      </c>
      <c r="F53" s="86">
        <f t="shared" si="18"/>
        <v>2151983.04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308424</v>
      </c>
      <c r="K53" s="86">
        <f t="shared" si="18"/>
        <v>0</v>
      </c>
      <c r="L53" s="86">
        <f t="shared" si="18"/>
        <v>340889.24</v>
      </c>
      <c r="M53" s="86">
        <f t="shared" si="18"/>
        <v>1063496.46</v>
      </c>
      <c r="N53" s="86">
        <f t="shared" si="18"/>
        <v>0</v>
      </c>
      <c r="O53" s="86">
        <f t="shared" si="18"/>
        <v>1290525.0899999999</v>
      </c>
      <c r="P53" s="86">
        <f t="shared" si="18"/>
        <v>131811</v>
      </c>
      <c r="Q53" s="86">
        <f t="shared" si="18"/>
        <v>0</v>
      </c>
      <c r="R53" s="86">
        <f t="shared" si="18"/>
        <v>171849.54</v>
      </c>
      <c r="S53" s="86">
        <f t="shared" si="18"/>
        <v>122087.86</v>
      </c>
      <c r="T53" s="86">
        <f t="shared" si="18"/>
        <v>0</v>
      </c>
      <c r="U53" s="86">
        <f t="shared" si="18"/>
        <v>156049.32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89190</v>
      </c>
      <c r="Z53" s="86">
        <f t="shared" si="18"/>
        <v>0</v>
      </c>
      <c r="AA53" s="86">
        <f t="shared" si="18"/>
        <v>95340.85</v>
      </c>
      <c r="AB53" s="86">
        <f t="shared" si="18"/>
        <v>1698945</v>
      </c>
      <c r="AC53" s="86">
        <f t="shared" si="18"/>
        <v>0</v>
      </c>
      <c r="AD53" s="86">
        <f t="shared" si="18"/>
        <v>2158255.57</v>
      </c>
      <c r="AE53" s="86">
        <f t="shared" si="18"/>
        <v>735283.89</v>
      </c>
      <c r="AF53" s="86">
        <f t="shared" si="18"/>
        <v>0</v>
      </c>
      <c r="AG53" s="86">
        <f t="shared" si="18"/>
        <v>846708.5</v>
      </c>
      <c r="AH53" s="86">
        <f t="shared" si="18"/>
        <v>8300</v>
      </c>
      <c r="AI53" s="86">
        <f t="shared" si="18"/>
        <v>0</v>
      </c>
      <c r="AJ53" s="86">
        <f aca="true" t="shared" si="19" ref="AJ53:BT53">AJ20+AJ28+AJ35+AJ42+AJ46+AJ51</f>
        <v>20664.29</v>
      </c>
      <c r="AK53" s="86">
        <f t="shared" si="19"/>
        <v>644975</v>
      </c>
      <c r="AL53" s="86">
        <f t="shared" si="19"/>
        <v>0</v>
      </c>
      <c r="AM53" s="86">
        <f t="shared" si="19"/>
        <v>748635.5399999999</v>
      </c>
      <c r="AN53" s="86">
        <f t="shared" si="19"/>
        <v>11100</v>
      </c>
      <c r="AO53" s="86">
        <f t="shared" si="19"/>
        <v>0</v>
      </c>
      <c r="AP53" s="86">
        <f t="shared" si="19"/>
        <v>12947.390000000001</v>
      </c>
      <c r="AQ53" s="86">
        <f t="shared" si="19"/>
        <v>76427</v>
      </c>
      <c r="AR53" s="86">
        <f t="shared" si="19"/>
        <v>0</v>
      </c>
      <c r="AS53" s="86">
        <f t="shared" si="19"/>
        <v>86359.72</v>
      </c>
      <c r="AT53" s="86">
        <f t="shared" si="19"/>
        <v>24600</v>
      </c>
      <c r="AU53" s="86">
        <f t="shared" si="19"/>
        <v>0</v>
      </c>
      <c r="AV53" s="86">
        <f t="shared" si="19"/>
        <v>41640</v>
      </c>
      <c r="AW53" s="86">
        <f t="shared" si="19"/>
        <v>1000</v>
      </c>
      <c r="AX53" s="86">
        <f t="shared" si="19"/>
        <v>0</v>
      </c>
      <c r="AY53" s="86">
        <f t="shared" si="19"/>
        <v>1000</v>
      </c>
      <c r="AZ53" s="86">
        <f t="shared" si="19"/>
        <v>0</v>
      </c>
      <c r="BA53" s="86">
        <f t="shared" si="19"/>
        <v>0</v>
      </c>
      <c r="BB53" s="86">
        <f t="shared" si="19"/>
        <v>4184.96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150000</v>
      </c>
      <c r="BJ53" s="86">
        <f t="shared" si="19"/>
        <v>0</v>
      </c>
      <c r="BK53" s="86">
        <f t="shared" si="19"/>
        <v>25000</v>
      </c>
      <c r="BL53" s="86">
        <f t="shared" si="19"/>
        <v>165598</v>
      </c>
      <c r="BM53" s="86">
        <f t="shared" si="19"/>
        <v>0</v>
      </c>
      <c r="BN53" s="86">
        <f t="shared" si="19"/>
        <v>165598</v>
      </c>
      <c r="BO53" s="86">
        <f t="shared" si="19"/>
        <v>1500000</v>
      </c>
      <c r="BP53" s="86">
        <f t="shared" si="19"/>
        <v>0</v>
      </c>
      <c r="BQ53" s="86">
        <f t="shared" si="19"/>
        <v>1500000</v>
      </c>
      <c r="BR53" s="86">
        <f t="shared" si="19"/>
        <v>1820000</v>
      </c>
      <c r="BS53" s="86">
        <f t="shared" si="19"/>
        <v>0</v>
      </c>
      <c r="BT53" s="86">
        <f t="shared" si="19"/>
        <v>1834766.79</v>
      </c>
      <c r="BU53" s="86">
        <f>BU8</f>
        <v>0</v>
      </c>
      <c r="BV53" s="102">
        <f>BV8+BV20+BV28+BV35+BV42+BV46+BV51</f>
        <v>10430696.58</v>
      </c>
      <c r="BW53" s="87">
        <f>BW20+BW28+BW35+BW42+BW46+BW51</f>
        <v>0</v>
      </c>
      <c r="BX53" s="87">
        <f>BX20+BX28+BX35+BX42+BX46+BX51</f>
        <v>11652397.84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936373</v>
      </c>
      <c r="E10" s="89">
        <v>0</v>
      </c>
      <c r="F10" s="90"/>
      <c r="G10" s="88"/>
      <c r="H10" s="89"/>
      <c r="I10" s="90"/>
      <c r="J10" s="97">
        <v>230297</v>
      </c>
      <c r="K10" s="89">
        <v>0</v>
      </c>
      <c r="L10" s="101"/>
      <c r="M10" s="91">
        <v>53102</v>
      </c>
      <c r="N10" s="89">
        <v>0</v>
      </c>
      <c r="O10" s="90"/>
      <c r="P10" s="91">
        <v>31900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83540</v>
      </c>
      <c r="Z10" s="89">
        <v>0</v>
      </c>
      <c r="AA10" s="90"/>
      <c r="AB10" s="91">
        <v>29315</v>
      </c>
      <c r="AC10" s="89">
        <v>0</v>
      </c>
      <c r="AD10" s="90"/>
      <c r="AE10" s="91">
        <v>139950</v>
      </c>
      <c r="AF10" s="89">
        <v>0</v>
      </c>
      <c r="AG10" s="90"/>
      <c r="AH10" s="91"/>
      <c r="AI10" s="89"/>
      <c r="AJ10" s="90"/>
      <c r="AK10" s="91">
        <v>26859</v>
      </c>
      <c r="AL10" s="89">
        <v>0</v>
      </c>
      <c r="AM10" s="90"/>
      <c r="AN10" s="91"/>
      <c r="AO10" s="89"/>
      <c r="AP10" s="90"/>
      <c r="AQ10" s="91">
        <v>43927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1575263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77359</v>
      </c>
      <c r="E11" s="89">
        <v>0</v>
      </c>
      <c r="F11" s="90"/>
      <c r="G11" s="88"/>
      <c r="H11" s="89"/>
      <c r="I11" s="90"/>
      <c r="J11" s="97">
        <v>15747</v>
      </c>
      <c r="K11" s="89">
        <v>0</v>
      </c>
      <c r="L11" s="101"/>
      <c r="M11" s="91">
        <v>3590</v>
      </c>
      <c r="N11" s="89">
        <v>0</v>
      </c>
      <c r="O11" s="90"/>
      <c r="P11" s="91">
        <v>2155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5650</v>
      </c>
      <c r="Z11" s="89">
        <v>0</v>
      </c>
      <c r="AA11" s="90"/>
      <c r="AB11" s="91">
        <v>10000</v>
      </c>
      <c r="AC11" s="89">
        <v>0</v>
      </c>
      <c r="AD11" s="90"/>
      <c r="AE11" s="91">
        <v>6925</v>
      </c>
      <c r="AF11" s="89">
        <v>0</v>
      </c>
      <c r="AG11" s="90"/>
      <c r="AH11" s="91"/>
      <c r="AI11" s="89"/>
      <c r="AJ11" s="90"/>
      <c r="AK11" s="91">
        <v>1700</v>
      </c>
      <c r="AL11" s="89">
        <v>0</v>
      </c>
      <c r="AM11" s="90"/>
      <c r="AN11" s="91"/>
      <c r="AO11" s="89"/>
      <c r="AP11" s="90"/>
      <c r="AQ11" s="91">
        <v>2820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125946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466175</v>
      </c>
      <c r="E12" s="89">
        <v>0</v>
      </c>
      <c r="F12" s="90"/>
      <c r="G12" s="88"/>
      <c r="H12" s="89"/>
      <c r="I12" s="90"/>
      <c r="J12" s="97">
        <v>31790</v>
      </c>
      <c r="K12" s="89">
        <v>0</v>
      </c>
      <c r="L12" s="101"/>
      <c r="M12" s="91">
        <v>677690</v>
      </c>
      <c r="N12" s="89">
        <v>0</v>
      </c>
      <c r="O12" s="90"/>
      <c r="P12" s="91">
        <v>71900</v>
      </c>
      <c r="Q12" s="89">
        <v>0</v>
      </c>
      <c r="R12" s="90"/>
      <c r="S12" s="91">
        <v>28958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1447840</v>
      </c>
      <c r="AC12" s="89">
        <v>0</v>
      </c>
      <c r="AD12" s="90"/>
      <c r="AE12" s="91">
        <v>282700</v>
      </c>
      <c r="AF12" s="89">
        <v>0</v>
      </c>
      <c r="AG12" s="90"/>
      <c r="AH12" s="91">
        <v>3300</v>
      </c>
      <c r="AI12" s="89">
        <v>0</v>
      </c>
      <c r="AJ12" s="90"/>
      <c r="AK12" s="91">
        <v>120950</v>
      </c>
      <c r="AL12" s="89">
        <v>0</v>
      </c>
      <c r="AM12" s="90"/>
      <c r="AN12" s="91">
        <v>13600</v>
      </c>
      <c r="AO12" s="89">
        <v>0</v>
      </c>
      <c r="AP12" s="90"/>
      <c r="AQ12" s="91">
        <v>30680</v>
      </c>
      <c r="AR12" s="89">
        <v>0</v>
      </c>
      <c r="AS12" s="90"/>
      <c r="AT12" s="91">
        <v>15550</v>
      </c>
      <c r="AU12" s="89">
        <v>0</v>
      </c>
      <c r="AV12" s="90"/>
      <c r="AW12" s="91"/>
      <c r="AX12" s="89"/>
      <c r="AY12" s="90"/>
      <c r="AZ12" s="91">
        <v>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3191133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66200</v>
      </c>
      <c r="E13" s="89">
        <v>0</v>
      </c>
      <c r="F13" s="90"/>
      <c r="G13" s="88"/>
      <c r="H13" s="89"/>
      <c r="I13" s="90"/>
      <c r="J13" s="97">
        <v>200</v>
      </c>
      <c r="K13" s="89">
        <v>0</v>
      </c>
      <c r="L13" s="101"/>
      <c r="M13" s="91">
        <v>119147</v>
      </c>
      <c r="N13" s="89">
        <v>0</v>
      </c>
      <c r="O13" s="90"/>
      <c r="P13" s="91">
        <v>14500</v>
      </c>
      <c r="Q13" s="89">
        <v>0</v>
      </c>
      <c r="R13" s="90"/>
      <c r="S13" s="91">
        <v>39000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125150</v>
      </c>
      <c r="AC13" s="89">
        <v>0</v>
      </c>
      <c r="AD13" s="90"/>
      <c r="AE13" s="91">
        <v>0</v>
      </c>
      <c r="AF13" s="89">
        <v>0</v>
      </c>
      <c r="AG13" s="90"/>
      <c r="AH13" s="91">
        <v>6000</v>
      </c>
      <c r="AI13" s="89">
        <v>0</v>
      </c>
      <c r="AJ13" s="90"/>
      <c r="AK13" s="91">
        <v>466515</v>
      </c>
      <c r="AL13" s="89">
        <v>0</v>
      </c>
      <c r="AM13" s="90"/>
      <c r="AN13" s="91">
        <v>1500</v>
      </c>
      <c r="AO13" s="89">
        <v>0</v>
      </c>
      <c r="AP13" s="90"/>
      <c r="AQ13" s="91">
        <v>2000</v>
      </c>
      <c r="AR13" s="89">
        <v>0</v>
      </c>
      <c r="AS13" s="90"/>
      <c r="AT13" s="91">
        <v>10050</v>
      </c>
      <c r="AU13" s="89">
        <v>0</v>
      </c>
      <c r="AV13" s="90"/>
      <c r="AW13" s="97">
        <v>1000</v>
      </c>
      <c r="AX13" s="89">
        <v>0</v>
      </c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851262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500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61562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62062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8500</v>
      </c>
      <c r="E18" s="89">
        <v>0</v>
      </c>
      <c r="F18" s="90"/>
      <c r="G18" s="88"/>
      <c r="H18" s="89"/>
      <c r="I18" s="90"/>
      <c r="J18" s="97">
        <v>500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118000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0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150000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268000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1673107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278534</v>
      </c>
      <c r="K20" s="78">
        <f t="shared" si="1"/>
        <v>0</v>
      </c>
      <c r="L20" s="77">
        <f t="shared" si="1"/>
        <v>0</v>
      </c>
      <c r="M20" s="98">
        <f t="shared" si="1"/>
        <v>853529</v>
      </c>
      <c r="N20" s="78">
        <f t="shared" si="1"/>
        <v>0</v>
      </c>
      <c r="O20" s="77">
        <f t="shared" si="1"/>
        <v>0</v>
      </c>
      <c r="P20" s="98">
        <f t="shared" si="1"/>
        <v>120455</v>
      </c>
      <c r="Q20" s="78">
        <f t="shared" si="1"/>
        <v>0</v>
      </c>
      <c r="R20" s="77">
        <f t="shared" si="1"/>
        <v>0</v>
      </c>
      <c r="S20" s="98">
        <f t="shared" si="1"/>
        <v>67958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89190</v>
      </c>
      <c r="Z20" s="78">
        <f t="shared" si="1"/>
        <v>0</v>
      </c>
      <c r="AA20" s="77">
        <f t="shared" si="1"/>
        <v>0</v>
      </c>
      <c r="AB20" s="98">
        <f t="shared" si="1"/>
        <v>1612305</v>
      </c>
      <c r="AC20" s="78">
        <f t="shared" si="1"/>
        <v>0</v>
      </c>
      <c r="AD20" s="77">
        <f t="shared" si="1"/>
        <v>0</v>
      </c>
      <c r="AE20" s="98">
        <f t="shared" si="1"/>
        <v>429575</v>
      </c>
      <c r="AF20" s="78">
        <f t="shared" si="1"/>
        <v>0</v>
      </c>
      <c r="AG20" s="77">
        <f t="shared" si="1"/>
        <v>0</v>
      </c>
      <c r="AH20" s="98">
        <f t="shared" si="1"/>
        <v>9300</v>
      </c>
      <c r="AI20" s="78">
        <f t="shared" si="1"/>
        <v>0</v>
      </c>
      <c r="AJ20" s="77">
        <f t="shared" si="1"/>
        <v>0</v>
      </c>
      <c r="AK20" s="98">
        <f t="shared" si="1"/>
        <v>616024</v>
      </c>
      <c r="AL20" s="78">
        <f t="shared" si="1"/>
        <v>0</v>
      </c>
      <c r="AM20" s="77">
        <f t="shared" si="1"/>
        <v>0</v>
      </c>
      <c r="AN20" s="98">
        <f t="shared" si="1"/>
        <v>15100</v>
      </c>
      <c r="AO20" s="78">
        <f t="shared" si="1"/>
        <v>0</v>
      </c>
      <c r="AP20" s="77">
        <f t="shared" si="1"/>
        <v>0</v>
      </c>
      <c r="AQ20" s="98">
        <f t="shared" si="1"/>
        <v>79427</v>
      </c>
      <c r="AR20" s="78">
        <f t="shared" si="1"/>
        <v>0</v>
      </c>
      <c r="AS20" s="77">
        <f t="shared" si="1"/>
        <v>0</v>
      </c>
      <c r="AT20" s="98">
        <f t="shared" si="1"/>
        <v>25600</v>
      </c>
      <c r="AU20" s="78">
        <f t="shared" si="1"/>
        <v>0</v>
      </c>
      <c r="AV20" s="77">
        <f t="shared" si="1"/>
        <v>0</v>
      </c>
      <c r="AW20" s="98">
        <f t="shared" si="1"/>
        <v>1000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150000</v>
      </c>
      <c r="BJ20" s="78">
        <f t="shared" si="1"/>
        <v>0</v>
      </c>
      <c r="BK20" s="77">
        <f t="shared" si="1"/>
        <v>0</v>
      </c>
      <c r="BL20" s="98">
        <f t="shared" si="1"/>
        <v>61562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6082666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60000</v>
      </c>
      <c r="N24" s="89">
        <v>0</v>
      </c>
      <c r="O24" s="101"/>
      <c r="P24" s="97">
        <v>0</v>
      </c>
      <c r="Q24" s="89">
        <v>0</v>
      </c>
      <c r="R24" s="101"/>
      <c r="S24" s="97">
        <v>10000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17000</v>
      </c>
      <c r="AC24" s="89">
        <v>0</v>
      </c>
      <c r="AD24" s="101"/>
      <c r="AE24" s="97">
        <v>197000</v>
      </c>
      <c r="AF24" s="89">
        <v>0</v>
      </c>
      <c r="AG24" s="101"/>
      <c r="AH24" s="97">
        <v>0</v>
      </c>
      <c r="AI24" s="89">
        <v>0</v>
      </c>
      <c r="AJ24" s="101"/>
      <c r="AK24" s="97">
        <v>25000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334000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5000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60000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10000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17000</v>
      </c>
      <c r="AC28" s="78">
        <f t="shared" si="3"/>
        <v>0</v>
      </c>
      <c r="AD28" s="77">
        <f t="shared" si="3"/>
        <v>0</v>
      </c>
      <c r="AE28" s="98">
        <f t="shared" si="3"/>
        <v>197000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339000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104036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104036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104036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104036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1655000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1655000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165000</v>
      </c>
      <c r="BS50" s="89">
        <v>0</v>
      </c>
      <c r="BT50" s="101"/>
      <c r="BU50" s="76"/>
      <c r="BV50" s="85">
        <f t="shared" si="9"/>
        <v>165000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1820000</v>
      </c>
      <c r="BS51" s="78">
        <f>BS49+BS50</f>
        <v>0</v>
      </c>
      <c r="BT51" s="77">
        <f>BT49+BT50</f>
        <v>0</v>
      </c>
      <c r="BU51" s="85"/>
      <c r="BV51" s="85">
        <f>BV49+BV50</f>
        <v>1820000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1703107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278534</v>
      </c>
      <c r="K53" s="86">
        <f t="shared" si="11"/>
        <v>0</v>
      </c>
      <c r="L53" s="86">
        <f t="shared" si="11"/>
        <v>0</v>
      </c>
      <c r="M53" s="86">
        <f t="shared" si="11"/>
        <v>913529</v>
      </c>
      <c r="N53" s="86">
        <f t="shared" si="11"/>
        <v>0</v>
      </c>
      <c r="O53" s="86">
        <f t="shared" si="11"/>
        <v>0</v>
      </c>
      <c r="P53" s="86">
        <f t="shared" si="11"/>
        <v>120455</v>
      </c>
      <c r="Q53" s="86">
        <f t="shared" si="11"/>
        <v>0</v>
      </c>
      <c r="R53" s="86">
        <f t="shared" si="11"/>
        <v>0</v>
      </c>
      <c r="S53" s="86">
        <f t="shared" si="11"/>
        <v>77958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89190</v>
      </c>
      <c r="Z53" s="86">
        <f t="shared" si="11"/>
        <v>0</v>
      </c>
      <c r="AA53" s="86">
        <f t="shared" si="11"/>
        <v>0</v>
      </c>
      <c r="AB53" s="86">
        <f t="shared" si="11"/>
        <v>1629305</v>
      </c>
      <c r="AC53" s="86">
        <f t="shared" si="11"/>
        <v>0</v>
      </c>
      <c r="AD53" s="86">
        <f t="shared" si="11"/>
        <v>0</v>
      </c>
      <c r="AE53" s="86">
        <f t="shared" si="11"/>
        <v>626575</v>
      </c>
      <c r="AF53" s="86">
        <f t="shared" si="11"/>
        <v>0</v>
      </c>
      <c r="AG53" s="86">
        <f t="shared" si="11"/>
        <v>0</v>
      </c>
      <c r="AH53" s="86">
        <f t="shared" si="11"/>
        <v>9300</v>
      </c>
      <c r="AI53" s="86">
        <f t="shared" si="11"/>
        <v>0</v>
      </c>
      <c r="AJ53" s="86">
        <f t="shared" si="11"/>
        <v>0</v>
      </c>
      <c r="AK53" s="86">
        <f t="shared" si="11"/>
        <v>641024</v>
      </c>
      <c r="AL53" s="86">
        <f t="shared" si="11"/>
        <v>0</v>
      </c>
      <c r="AM53" s="86">
        <f t="shared" si="11"/>
        <v>0</v>
      </c>
      <c r="AN53" s="86">
        <f t="shared" si="11"/>
        <v>15100</v>
      </c>
      <c r="AO53" s="86">
        <f t="shared" si="11"/>
        <v>0</v>
      </c>
      <c r="AP53" s="86">
        <f t="shared" si="11"/>
        <v>0</v>
      </c>
      <c r="AQ53" s="86">
        <f t="shared" si="11"/>
        <v>79427</v>
      </c>
      <c r="AR53" s="86">
        <f t="shared" si="11"/>
        <v>0</v>
      </c>
      <c r="AS53" s="86">
        <f t="shared" si="11"/>
        <v>0</v>
      </c>
      <c r="AT53" s="86">
        <f t="shared" si="11"/>
        <v>25600</v>
      </c>
      <c r="AU53" s="86">
        <f t="shared" si="11"/>
        <v>0</v>
      </c>
      <c r="AV53" s="86">
        <f t="shared" si="11"/>
        <v>0</v>
      </c>
      <c r="AW53" s="86">
        <f t="shared" si="11"/>
        <v>1000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150000</v>
      </c>
      <c r="BJ53" s="86">
        <f t="shared" si="11"/>
        <v>0</v>
      </c>
      <c r="BK53" s="86">
        <f t="shared" si="11"/>
        <v>0</v>
      </c>
      <c r="BL53" s="86">
        <f t="shared" si="11"/>
        <v>165598</v>
      </c>
      <c r="BM53" s="86">
        <f t="shared" si="11"/>
        <v>0</v>
      </c>
      <c r="BN53" s="86">
        <f t="shared" si="11"/>
        <v>0</v>
      </c>
      <c r="BO53" s="86">
        <f t="shared" si="11"/>
        <v>1500000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1820000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9845702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936373</v>
      </c>
      <c r="E10" s="89">
        <v>0</v>
      </c>
      <c r="F10" s="90"/>
      <c r="G10" s="88"/>
      <c r="H10" s="89"/>
      <c r="I10" s="90"/>
      <c r="J10" s="97">
        <v>230297</v>
      </c>
      <c r="K10" s="89">
        <v>0</v>
      </c>
      <c r="L10" s="101"/>
      <c r="M10" s="91">
        <v>53102</v>
      </c>
      <c r="N10" s="89">
        <v>0</v>
      </c>
      <c r="O10" s="90"/>
      <c r="P10" s="91">
        <v>31900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83540</v>
      </c>
      <c r="Z10" s="89">
        <v>0</v>
      </c>
      <c r="AA10" s="90"/>
      <c r="AB10" s="91">
        <v>29315</v>
      </c>
      <c r="AC10" s="89">
        <v>0</v>
      </c>
      <c r="AD10" s="90"/>
      <c r="AE10" s="91">
        <v>139950</v>
      </c>
      <c r="AF10" s="89">
        <v>0</v>
      </c>
      <c r="AG10" s="90"/>
      <c r="AH10" s="91"/>
      <c r="AI10" s="89"/>
      <c r="AJ10" s="90"/>
      <c r="AK10" s="91">
        <v>26859</v>
      </c>
      <c r="AL10" s="89">
        <v>0</v>
      </c>
      <c r="AM10" s="90"/>
      <c r="AN10" s="91"/>
      <c r="AO10" s="89"/>
      <c r="AP10" s="90"/>
      <c r="AQ10" s="91">
        <v>43927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1575263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77359</v>
      </c>
      <c r="E11" s="89">
        <v>0</v>
      </c>
      <c r="F11" s="90"/>
      <c r="G11" s="88"/>
      <c r="H11" s="89"/>
      <c r="I11" s="90"/>
      <c r="J11" s="97">
        <v>15747</v>
      </c>
      <c r="K11" s="89">
        <v>0</v>
      </c>
      <c r="L11" s="101"/>
      <c r="M11" s="91">
        <v>3590</v>
      </c>
      <c r="N11" s="89">
        <v>0</v>
      </c>
      <c r="O11" s="90"/>
      <c r="P11" s="91">
        <v>2155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5650</v>
      </c>
      <c r="Z11" s="89">
        <v>0</v>
      </c>
      <c r="AA11" s="90"/>
      <c r="AB11" s="91">
        <v>10000</v>
      </c>
      <c r="AC11" s="89">
        <v>0</v>
      </c>
      <c r="AD11" s="90"/>
      <c r="AE11" s="91">
        <v>6925</v>
      </c>
      <c r="AF11" s="89">
        <v>0</v>
      </c>
      <c r="AG11" s="90"/>
      <c r="AH11" s="91"/>
      <c r="AI11" s="89"/>
      <c r="AJ11" s="90"/>
      <c r="AK11" s="91">
        <v>1700</v>
      </c>
      <c r="AL11" s="89">
        <v>0</v>
      </c>
      <c r="AM11" s="90"/>
      <c r="AN11" s="91"/>
      <c r="AO11" s="89"/>
      <c r="AP11" s="90"/>
      <c r="AQ11" s="91">
        <v>2820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125946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465775</v>
      </c>
      <c r="E12" s="89">
        <v>0</v>
      </c>
      <c r="F12" s="90"/>
      <c r="G12" s="88"/>
      <c r="H12" s="89"/>
      <c r="I12" s="90"/>
      <c r="J12" s="97">
        <v>31790</v>
      </c>
      <c r="K12" s="89">
        <v>0</v>
      </c>
      <c r="L12" s="101"/>
      <c r="M12" s="91">
        <v>681690</v>
      </c>
      <c r="N12" s="89">
        <v>0</v>
      </c>
      <c r="O12" s="90"/>
      <c r="P12" s="91">
        <v>71900</v>
      </c>
      <c r="Q12" s="89">
        <v>0</v>
      </c>
      <c r="R12" s="90"/>
      <c r="S12" s="91">
        <v>28958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1447840</v>
      </c>
      <c r="AC12" s="89">
        <v>0</v>
      </c>
      <c r="AD12" s="90"/>
      <c r="AE12" s="91">
        <v>282700</v>
      </c>
      <c r="AF12" s="89">
        <v>0</v>
      </c>
      <c r="AG12" s="90"/>
      <c r="AH12" s="91">
        <v>3300</v>
      </c>
      <c r="AI12" s="89">
        <v>0</v>
      </c>
      <c r="AJ12" s="90"/>
      <c r="AK12" s="91">
        <v>120950</v>
      </c>
      <c r="AL12" s="89">
        <v>0</v>
      </c>
      <c r="AM12" s="90"/>
      <c r="AN12" s="91">
        <v>13600</v>
      </c>
      <c r="AO12" s="89">
        <v>0</v>
      </c>
      <c r="AP12" s="90"/>
      <c r="AQ12" s="91">
        <v>30680</v>
      </c>
      <c r="AR12" s="89">
        <v>0</v>
      </c>
      <c r="AS12" s="90"/>
      <c r="AT12" s="91">
        <v>15500</v>
      </c>
      <c r="AU12" s="89">
        <v>0</v>
      </c>
      <c r="AV12" s="90"/>
      <c r="AW12" s="91"/>
      <c r="AX12" s="89"/>
      <c r="AY12" s="90"/>
      <c r="AZ12" s="91">
        <v>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3194683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66200</v>
      </c>
      <c r="E13" s="89">
        <v>0</v>
      </c>
      <c r="F13" s="90"/>
      <c r="G13" s="88"/>
      <c r="H13" s="89"/>
      <c r="I13" s="90"/>
      <c r="J13" s="97">
        <v>200</v>
      </c>
      <c r="K13" s="89">
        <v>0</v>
      </c>
      <c r="L13" s="101"/>
      <c r="M13" s="91">
        <v>119147</v>
      </c>
      <c r="N13" s="89">
        <v>0</v>
      </c>
      <c r="O13" s="90"/>
      <c r="P13" s="91">
        <v>14500</v>
      </c>
      <c r="Q13" s="89">
        <v>0</v>
      </c>
      <c r="R13" s="90"/>
      <c r="S13" s="91">
        <v>39000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125150</v>
      </c>
      <c r="AC13" s="89">
        <v>0</v>
      </c>
      <c r="AD13" s="90"/>
      <c r="AE13" s="91">
        <v>0</v>
      </c>
      <c r="AF13" s="89">
        <v>0</v>
      </c>
      <c r="AG13" s="90"/>
      <c r="AH13" s="91">
        <v>6000</v>
      </c>
      <c r="AI13" s="89">
        <v>0</v>
      </c>
      <c r="AJ13" s="90"/>
      <c r="AK13" s="91">
        <v>441100</v>
      </c>
      <c r="AL13" s="89">
        <v>0</v>
      </c>
      <c r="AM13" s="90"/>
      <c r="AN13" s="91">
        <v>1500</v>
      </c>
      <c r="AO13" s="89">
        <v>0</v>
      </c>
      <c r="AP13" s="90"/>
      <c r="AQ13" s="91">
        <v>1000</v>
      </c>
      <c r="AR13" s="89">
        <v>0</v>
      </c>
      <c r="AS13" s="90"/>
      <c r="AT13" s="91">
        <v>10050</v>
      </c>
      <c r="AU13" s="89">
        <v>0</v>
      </c>
      <c r="AV13" s="90"/>
      <c r="AW13" s="97">
        <v>1000</v>
      </c>
      <c r="AX13" s="89">
        <v>0</v>
      </c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824847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500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56050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56550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8500</v>
      </c>
      <c r="E18" s="89">
        <v>0</v>
      </c>
      <c r="F18" s="90"/>
      <c r="G18" s="88"/>
      <c r="H18" s="89"/>
      <c r="I18" s="90"/>
      <c r="J18" s="97">
        <v>500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118000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0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175000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293000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1672707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278534</v>
      </c>
      <c r="K20" s="78">
        <f t="shared" si="1"/>
        <v>0</v>
      </c>
      <c r="L20" s="77">
        <f t="shared" si="1"/>
        <v>0</v>
      </c>
      <c r="M20" s="98">
        <f t="shared" si="1"/>
        <v>857529</v>
      </c>
      <c r="N20" s="78">
        <f t="shared" si="1"/>
        <v>0</v>
      </c>
      <c r="O20" s="77">
        <f t="shared" si="1"/>
        <v>0</v>
      </c>
      <c r="P20" s="98">
        <f t="shared" si="1"/>
        <v>120455</v>
      </c>
      <c r="Q20" s="78">
        <f t="shared" si="1"/>
        <v>0</v>
      </c>
      <c r="R20" s="77">
        <f t="shared" si="1"/>
        <v>0</v>
      </c>
      <c r="S20" s="98">
        <f t="shared" si="1"/>
        <v>67958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89190</v>
      </c>
      <c r="Z20" s="78">
        <f t="shared" si="1"/>
        <v>0</v>
      </c>
      <c r="AA20" s="77">
        <f t="shared" si="1"/>
        <v>0</v>
      </c>
      <c r="AB20" s="98">
        <f t="shared" si="1"/>
        <v>1612305</v>
      </c>
      <c r="AC20" s="78">
        <f t="shared" si="1"/>
        <v>0</v>
      </c>
      <c r="AD20" s="77">
        <f t="shared" si="1"/>
        <v>0</v>
      </c>
      <c r="AE20" s="98">
        <f t="shared" si="1"/>
        <v>429575</v>
      </c>
      <c r="AF20" s="78">
        <f t="shared" si="1"/>
        <v>0</v>
      </c>
      <c r="AG20" s="77">
        <f t="shared" si="1"/>
        <v>0</v>
      </c>
      <c r="AH20" s="98">
        <f t="shared" si="1"/>
        <v>9300</v>
      </c>
      <c r="AI20" s="78">
        <f t="shared" si="1"/>
        <v>0</v>
      </c>
      <c r="AJ20" s="77">
        <f t="shared" si="1"/>
        <v>0</v>
      </c>
      <c r="AK20" s="98">
        <f t="shared" si="1"/>
        <v>590609</v>
      </c>
      <c r="AL20" s="78">
        <f t="shared" si="1"/>
        <v>0</v>
      </c>
      <c r="AM20" s="77">
        <f t="shared" si="1"/>
        <v>0</v>
      </c>
      <c r="AN20" s="98">
        <f t="shared" si="1"/>
        <v>15100</v>
      </c>
      <c r="AO20" s="78">
        <f t="shared" si="1"/>
        <v>0</v>
      </c>
      <c r="AP20" s="77">
        <f t="shared" si="1"/>
        <v>0</v>
      </c>
      <c r="AQ20" s="98">
        <f t="shared" si="1"/>
        <v>78427</v>
      </c>
      <c r="AR20" s="78">
        <f t="shared" si="1"/>
        <v>0</v>
      </c>
      <c r="AS20" s="77">
        <f t="shared" si="1"/>
        <v>0</v>
      </c>
      <c r="AT20" s="98">
        <f t="shared" si="1"/>
        <v>25550</v>
      </c>
      <c r="AU20" s="78">
        <f t="shared" si="1"/>
        <v>0</v>
      </c>
      <c r="AV20" s="77">
        <f t="shared" si="1"/>
        <v>0</v>
      </c>
      <c r="AW20" s="98">
        <f t="shared" si="1"/>
        <v>1000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175000</v>
      </c>
      <c r="BJ20" s="78">
        <f t="shared" si="1"/>
        <v>0</v>
      </c>
      <c r="BK20" s="77">
        <f t="shared" si="1"/>
        <v>0</v>
      </c>
      <c r="BL20" s="98">
        <f t="shared" si="1"/>
        <v>56050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6079289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24000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59000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22000</v>
      </c>
      <c r="AC24" s="89">
        <v>0</v>
      </c>
      <c r="AD24" s="101"/>
      <c r="AE24" s="97">
        <v>249000</v>
      </c>
      <c r="AF24" s="89">
        <v>0</v>
      </c>
      <c r="AG24" s="101"/>
      <c r="AH24" s="97">
        <v>0</v>
      </c>
      <c r="AI24" s="89">
        <v>0</v>
      </c>
      <c r="AJ24" s="101"/>
      <c r="AK24" s="97">
        <v>30000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384000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5000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29000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59000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22000</v>
      </c>
      <c r="AC28" s="78">
        <f t="shared" si="3"/>
        <v>0</v>
      </c>
      <c r="AD28" s="77">
        <f t="shared" si="3"/>
        <v>0</v>
      </c>
      <c r="AE28" s="98">
        <f t="shared" si="3"/>
        <v>249000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389000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109548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109548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109548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109548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1655000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1655000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165000</v>
      </c>
      <c r="BS50" s="89">
        <v>0</v>
      </c>
      <c r="BT50" s="101"/>
      <c r="BU50" s="76"/>
      <c r="BV50" s="85">
        <f t="shared" si="9"/>
        <v>165000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1820000</v>
      </c>
      <c r="BS51" s="78">
        <f>BS49+BS50</f>
        <v>0</v>
      </c>
      <c r="BT51" s="77">
        <f>BT49+BT50</f>
        <v>0</v>
      </c>
      <c r="BU51" s="85"/>
      <c r="BV51" s="85">
        <f>BV49+BV50</f>
        <v>1820000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1701707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278534</v>
      </c>
      <c r="K53" s="86">
        <f t="shared" si="11"/>
        <v>0</v>
      </c>
      <c r="L53" s="86">
        <f t="shared" si="11"/>
        <v>0</v>
      </c>
      <c r="M53" s="86">
        <f t="shared" si="11"/>
        <v>916529</v>
      </c>
      <c r="N53" s="86">
        <f t="shared" si="11"/>
        <v>0</v>
      </c>
      <c r="O53" s="86">
        <f t="shared" si="11"/>
        <v>0</v>
      </c>
      <c r="P53" s="86">
        <f t="shared" si="11"/>
        <v>120455</v>
      </c>
      <c r="Q53" s="86">
        <f t="shared" si="11"/>
        <v>0</v>
      </c>
      <c r="R53" s="86">
        <f t="shared" si="11"/>
        <v>0</v>
      </c>
      <c r="S53" s="86">
        <f t="shared" si="11"/>
        <v>67958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89190</v>
      </c>
      <c r="Z53" s="86">
        <f t="shared" si="11"/>
        <v>0</v>
      </c>
      <c r="AA53" s="86">
        <f t="shared" si="11"/>
        <v>0</v>
      </c>
      <c r="AB53" s="86">
        <f t="shared" si="11"/>
        <v>1634305</v>
      </c>
      <c r="AC53" s="86">
        <f t="shared" si="11"/>
        <v>0</v>
      </c>
      <c r="AD53" s="86">
        <f t="shared" si="11"/>
        <v>0</v>
      </c>
      <c r="AE53" s="86">
        <f t="shared" si="11"/>
        <v>678575</v>
      </c>
      <c r="AF53" s="86">
        <f t="shared" si="11"/>
        <v>0</v>
      </c>
      <c r="AG53" s="86">
        <f t="shared" si="11"/>
        <v>0</v>
      </c>
      <c r="AH53" s="86">
        <f t="shared" si="11"/>
        <v>9300</v>
      </c>
      <c r="AI53" s="86">
        <f t="shared" si="11"/>
        <v>0</v>
      </c>
      <c r="AJ53" s="86">
        <f t="shared" si="11"/>
        <v>0</v>
      </c>
      <c r="AK53" s="86">
        <f t="shared" si="11"/>
        <v>620609</v>
      </c>
      <c r="AL53" s="86">
        <f t="shared" si="11"/>
        <v>0</v>
      </c>
      <c r="AM53" s="86">
        <f t="shared" si="11"/>
        <v>0</v>
      </c>
      <c r="AN53" s="86">
        <f t="shared" si="11"/>
        <v>15100</v>
      </c>
      <c r="AO53" s="86">
        <f t="shared" si="11"/>
        <v>0</v>
      </c>
      <c r="AP53" s="86">
        <f t="shared" si="11"/>
        <v>0</v>
      </c>
      <c r="AQ53" s="86">
        <f t="shared" si="11"/>
        <v>78427</v>
      </c>
      <c r="AR53" s="86">
        <f t="shared" si="11"/>
        <v>0</v>
      </c>
      <c r="AS53" s="86">
        <f t="shared" si="11"/>
        <v>0</v>
      </c>
      <c r="AT53" s="86">
        <f t="shared" si="11"/>
        <v>25550</v>
      </c>
      <c r="AU53" s="86">
        <f t="shared" si="11"/>
        <v>0</v>
      </c>
      <c r="AV53" s="86">
        <f t="shared" si="11"/>
        <v>0</v>
      </c>
      <c r="AW53" s="86">
        <f t="shared" si="11"/>
        <v>1000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175000</v>
      </c>
      <c r="BJ53" s="86">
        <f t="shared" si="11"/>
        <v>0</v>
      </c>
      <c r="BK53" s="86">
        <f t="shared" si="11"/>
        <v>0</v>
      </c>
      <c r="BL53" s="86">
        <f t="shared" si="11"/>
        <v>165598</v>
      </c>
      <c r="BM53" s="86">
        <f t="shared" si="11"/>
        <v>0</v>
      </c>
      <c r="BN53" s="86">
        <f t="shared" si="11"/>
        <v>0</v>
      </c>
      <c r="BO53" s="86">
        <f t="shared" si="11"/>
        <v>1500000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1820000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9897837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2019-03-20T12:56:42Z</dcterms:modified>
  <cp:category/>
  <cp:version/>
  <cp:contentType/>
  <cp:contentStatus/>
</cp:coreProperties>
</file>