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<sst xmlns="http://schemas.openxmlformats.org/spreadsheetml/2006/main" count="870" uniqueCount="149">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</sst>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3940.38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20000</v>
      </c>
      <c r="E7" s="40"/>
    </row>
    <row r="8" spans="2:5" ht="15.75" thickBot="1">
      <c r="B8" s="9"/>
      <c r="C8" s="6" t="s">
        <v>7</v>
      </c>
      <c r="D8" s="41"/>
      <c r="E8" s="42">
        <v>110475.63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264250.82</v>
      </c>
      <c r="E10" s="45">
        <v>256864.71999999997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264250.82</v>
      </c>
      <c r="E16" s="51">
        <f>E10+E11+E12+E13+E14+E15</f>
        <v>256864.71999999997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161919.72999999998</v>
      </c>
      <c r="E18" s="45">
        <v>164640.05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161919.72999999998</v>
      </c>
      <c r="E23" s="51">
        <f>E18+E19+E20+E21+E22</f>
        <v>164640.05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100250.37</v>
      </c>
      <c r="E25" s="45">
        <v>68595.91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100</v>
      </c>
      <c r="E27" s="45">
        <v>0.2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42319.409999999996</v>
      </c>
      <c r="E29" s="50">
        <v>37321.49</v>
      </c>
    </row>
    <row r="30" spans="2:5" ht="15.75" thickBot="1">
      <c r="B30" s="16">
        <v>30000</v>
      </c>
      <c r="C30" s="15" t="s">
        <v>32</v>
      </c>
      <c r="D30" s="48">
        <f>D25+D26+D27+D28+D29</f>
        <v>142669.78</v>
      </c>
      <c r="E30" s="51">
        <f>E25+E26+E27+E28+E29</f>
        <v>105917.6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77567.8</v>
      </c>
      <c r="E34" s="45">
        <v>90621.29000000001</v>
      </c>
    </row>
    <row r="35" spans="2:5" ht="15">
      <c r="B35" s="13">
        <v>40400</v>
      </c>
      <c r="C35" s="54" t="s">
        <v>38</v>
      </c>
      <c r="D35" s="39">
        <v>94.4</v>
      </c>
      <c r="E35" s="45">
        <v>94.4</v>
      </c>
    </row>
    <row r="36" spans="2:5" ht="15">
      <c r="B36" s="13">
        <v>40500</v>
      </c>
      <c r="C36" s="54" t="s">
        <v>39</v>
      </c>
      <c r="D36" s="49">
        <v>11044.77</v>
      </c>
      <c r="E36" s="50">
        <v>11044.77</v>
      </c>
    </row>
    <row r="37" spans="2:5" ht="15.75" thickBot="1">
      <c r="B37" s="16">
        <v>40000</v>
      </c>
      <c r="C37" s="15" t="s">
        <v>40</v>
      </c>
      <c r="D37" s="48">
        <f>D32+D33+D34+D35+D36</f>
        <v>88706.97</v>
      </c>
      <c r="E37" s="51">
        <f>E32+E33+E34+E35+E36</f>
        <v>101760.46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89068.70999999999</v>
      </c>
      <c r="E54" s="45">
        <v>87480.57999999999</v>
      </c>
    </row>
    <row r="55" spans="2:5" ht="15">
      <c r="B55" s="13">
        <v>90200</v>
      </c>
      <c r="C55" s="54" t="s">
        <v>62</v>
      </c>
      <c r="D55" s="61">
        <v>36405.23999999999</v>
      </c>
      <c r="E55" s="62">
        <v>33621.03999999999</v>
      </c>
    </row>
    <row r="56" spans="2:5" ht="15.75" thickBot="1">
      <c r="B56" s="16">
        <v>90000</v>
      </c>
      <c r="C56" s="15" t="s">
        <v>63</v>
      </c>
      <c r="D56" s="48">
        <f>D54+D55</f>
        <v>125473.94999999998</v>
      </c>
      <c r="E56" s="51">
        <f>E54+E55</f>
        <v>121101.61999999998</v>
      </c>
    </row>
    <row r="57" spans="2:5" ht="16.5" thickBot="1" thickTop="1">
      <c r="B57" s="109" t="s">
        <v>64</v>
      </c>
      <c r="C57" s="110"/>
      <c r="D57" s="52">
        <f>D16+D23+D30+D37+D43+D49+D52+D56</f>
        <v>783021.2499999999</v>
      </c>
      <c r="E57" s="55">
        <f>E16+E23+E30+E37+E43+E49+E52+E56</f>
        <v>750284.45</v>
      </c>
    </row>
    <row r="58" spans="2:5" ht="16.5" thickBot="1" thickTop="1">
      <c r="B58" s="109" t="s">
        <v>65</v>
      </c>
      <c r="C58" s="110"/>
      <c r="D58" s="52">
        <f>D57+D5+D6+D7+D8</f>
        <v>806961.6299999999</v>
      </c>
      <c r="E58" s="55">
        <f>E57+E5+E6+E7+E8</f>
        <v>860760.08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53801.06</v>
      </c>
      <c r="E10" s="89">
        <v>3916.11</v>
      </c>
      <c r="F10" s="90">
        <v>52257.04000000001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24852.48</v>
      </c>
      <c r="AC10" s="89">
        <v>147.52</v>
      </c>
      <c r="AD10" s="90">
        <v>23543.35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78653.54</v>
      </c>
      <c r="BW10" s="77">
        <f aca="true" t="shared" si="1" ref="BW10:BW19">E10+H10+K10+N10+Q10+T10+W10+Z10+AC10+AF10+AI10+AL10+AO10+AR10+AU10+AX10+BA10+BD10+BG10+BJ10+BM10+BP10+BS10</f>
        <v>4063.63</v>
      </c>
      <c r="BX10" s="79">
        <f aca="true" t="shared" si="2" ref="BX10:BX19">F10+I10+L10+O10+R10+U10+X10+AA10+AD10+AG10+AJ10+AM10+AP10+AS10+AV10+AY10+BB10+BE10+BH10+BK10+BN10+BQ10+BT10</f>
        <v>75800.39000000001</v>
      </c>
    </row>
    <row r="11" spans="2:76" ht="15">
      <c r="B11" s="13">
        <v>102</v>
      </c>
      <c r="C11" s="25" t="s">
        <v>92</v>
      </c>
      <c r="D11" s="88">
        <v>820.52</v>
      </c>
      <c r="E11" s="89">
        <v>0</v>
      </c>
      <c r="F11" s="90">
        <v>2695.9700000000003</v>
      </c>
      <c r="G11" s="88"/>
      <c r="H11" s="89"/>
      <c r="I11" s="90"/>
      <c r="J11" s="97"/>
      <c r="K11" s="89"/>
      <c r="L11" s="101"/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1700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2520.52</v>
      </c>
      <c r="BW11" s="77">
        <f t="shared" si="1"/>
        <v>0</v>
      </c>
      <c r="BX11" s="79">
        <f t="shared" si="2"/>
        <v>2695.9700000000003</v>
      </c>
    </row>
    <row r="12" spans="2:76" ht="15">
      <c r="B12" s="13">
        <v>103</v>
      </c>
      <c r="C12" s="25" t="s">
        <v>93</v>
      </c>
      <c r="D12" s="88">
        <v>130093.66999999997</v>
      </c>
      <c r="E12" s="89">
        <v>0</v>
      </c>
      <c r="F12" s="90">
        <v>135055.66000000003</v>
      </c>
      <c r="G12" s="88"/>
      <c r="H12" s="89"/>
      <c r="I12" s="90"/>
      <c r="J12" s="97"/>
      <c r="K12" s="89"/>
      <c r="L12" s="101"/>
      <c r="M12" s="91">
        <v>4077.21</v>
      </c>
      <c r="N12" s="89">
        <v>0</v>
      </c>
      <c r="O12" s="90">
        <v>3255.63</v>
      </c>
      <c r="P12" s="91"/>
      <c r="Q12" s="89"/>
      <c r="R12" s="90"/>
      <c r="S12" s="91"/>
      <c r="T12" s="89"/>
      <c r="U12" s="90"/>
      <c r="V12" s="91">
        <v>38786.99</v>
      </c>
      <c r="W12" s="89">
        <v>0</v>
      </c>
      <c r="X12" s="90">
        <v>37911.45999999999</v>
      </c>
      <c r="Y12" s="91">
        <v>500</v>
      </c>
      <c r="Z12" s="89">
        <v>0</v>
      </c>
      <c r="AA12" s="90">
        <v>500</v>
      </c>
      <c r="AB12" s="91">
        <v>31934.89</v>
      </c>
      <c r="AC12" s="89">
        <v>0</v>
      </c>
      <c r="AD12" s="90">
        <v>39596.25000000001</v>
      </c>
      <c r="AE12" s="91">
        <v>126112.76000000001</v>
      </c>
      <c r="AF12" s="89">
        <v>0</v>
      </c>
      <c r="AG12" s="90">
        <v>107691.88</v>
      </c>
      <c r="AH12" s="91"/>
      <c r="AI12" s="89"/>
      <c r="AJ12" s="90"/>
      <c r="AK12" s="91">
        <v>2483.91</v>
      </c>
      <c r="AL12" s="89">
        <v>0</v>
      </c>
      <c r="AM12" s="90">
        <v>1535.77</v>
      </c>
      <c r="AN12" s="91">
        <v>1042</v>
      </c>
      <c r="AO12" s="89">
        <v>0</v>
      </c>
      <c r="AP12" s="90">
        <v>1042</v>
      </c>
      <c r="AQ12" s="91">
        <v>592.9</v>
      </c>
      <c r="AR12" s="89">
        <v>0</v>
      </c>
      <c r="AS12" s="90">
        <v>0</v>
      </c>
      <c r="AT12" s="91"/>
      <c r="AU12" s="89"/>
      <c r="AV12" s="90"/>
      <c r="AW12" s="91">
        <v>500</v>
      </c>
      <c r="AX12" s="89">
        <v>0</v>
      </c>
      <c r="AY12" s="90">
        <v>700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336124.32999999996</v>
      </c>
      <c r="BW12" s="77">
        <f t="shared" si="1"/>
        <v>0</v>
      </c>
      <c r="BX12" s="79">
        <f t="shared" si="2"/>
        <v>327288.65</v>
      </c>
    </row>
    <row r="13" spans="2:76" ht="15">
      <c r="B13" s="13">
        <v>104</v>
      </c>
      <c r="C13" s="25" t="s">
        <v>19</v>
      </c>
      <c r="D13" s="88">
        <v>38245.34</v>
      </c>
      <c r="E13" s="89">
        <v>0</v>
      </c>
      <c r="F13" s="90">
        <v>37827.48</v>
      </c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>
        <v>1247.44</v>
      </c>
      <c r="P13" s="91"/>
      <c r="Q13" s="89"/>
      <c r="R13" s="90"/>
      <c r="S13" s="91"/>
      <c r="T13" s="89"/>
      <c r="U13" s="90"/>
      <c r="V13" s="91">
        <v>9827</v>
      </c>
      <c r="W13" s="89">
        <v>0</v>
      </c>
      <c r="X13" s="90">
        <v>7726.68</v>
      </c>
      <c r="Y13" s="91"/>
      <c r="Z13" s="89"/>
      <c r="AA13" s="90"/>
      <c r="AB13" s="91">
        <v>4991</v>
      </c>
      <c r="AC13" s="89">
        <v>0</v>
      </c>
      <c r="AD13" s="90">
        <v>4563.74</v>
      </c>
      <c r="AE13" s="91">
        <v>2300</v>
      </c>
      <c r="AF13" s="89">
        <v>0</v>
      </c>
      <c r="AG13" s="90">
        <v>4000</v>
      </c>
      <c r="AH13" s="91"/>
      <c r="AI13" s="89"/>
      <c r="AJ13" s="90"/>
      <c r="AK13" s="91">
        <v>5583.71</v>
      </c>
      <c r="AL13" s="89">
        <v>0</v>
      </c>
      <c r="AM13" s="90">
        <v>4584.26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60947.049999999996</v>
      </c>
      <c r="BW13" s="77">
        <f t="shared" si="1"/>
        <v>0</v>
      </c>
      <c r="BX13" s="79">
        <f t="shared" si="2"/>
        <v>59949.600000000006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14600.05</v>
      </c>
      <c r="BM16" s="89">
        <v>0</v>
      </c>
      <c r="BN16" s="90">
        <v>14600.05</v>
      </c>
      <c r="BO16" s="91"/>
      <c r="BP16" s="89"/>
      <c r="BQ16" s="90"/>
      <c r="BR16" s="97"/>
      <c r="BS16" s="89"/>
      <c r="BT16" s="101"/>
      <c r="BU16" s="76"/>
      <c r="BV16" s="85">
        <f t="shared" si="0"/>
        <v>14600.05</v>
      </c>
      <c r="BW16" s="77">
        <f t="shared" si="1"/>
        <v>0</v>
      </c>
      <c r="BX16" s="79">
        <f t="shared" si="2"/>
        <v>14600.05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3526.85</v>
      </c>
      <c r="E19" s="89">
        <v>0</v>
      </c>
      <c r="F19" s="90">
        <v>10712.3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3526.85</v>
      </c>
      <c r="BW19" s="77">
        <f t="shared" si="1"/>
        <v>0</v>
      </c>
      <c r="BX19" s="79">
        <f t="shared" si="2"/>
        <v>10712.3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226487.43999999997</v>
      </c>
      <c r="E20" s="78">
        <f t="shared" si="3"/>
        <v>3916.11</v>
      </c>
      <c r="F20" s="79">
        <f t="shared" si="3"/>
        <v>238548.45000000004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4077.21</v>
      </c>
      <c r="N20" s="78">
        <f t="shared" si="3"/>
        <v>0</v>
      </c>
      <c r="O20" s="77">
        <f t="shared" si="3"/>
        <v>4503.07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48613.99</v>
      </c>
      <c r="W20" s="78">
        <f t="shared" si="3"/>
        <v>0</v>
      </c>
      <c r="X20" s="77">
        <f t="shared" si="3"/>
        <v>45638.13999999999</v>
      </c>
      <c r="Y20" s="98">
        <f t="shared" si="3"/>
        <v>500</v>
      </c>
      <c r="Z20" s="78">
        <f t="shared" si="3"/>
        <v>0</v>
      </c>
      <c r="AA20" s="77">
        <f t="shared" si="3"/>
        <v>500</v>
      </c>
      <c r="AB20" s="98">
        <f t="shared" si="3"/>
        <v>63478.369999999995</v>
      </c>
      <c r="AC20" s="78">
        <f t="shared" si="3"/>
        <v>147.52</v>
      </c>
      <c r="AD20" s="77">
        <f t="shared" si="3"/>
        <v>67703.34000000001</v>
      </c>
      <c r="AE20" s="98">
        <f t="shared" si="3"/>
        <v>128412.76000000001</v>
      </c>
      <c r="AF20" s="78">
        <f t="shared" si="3"/>
        <v>0</v>
      </c>
      <c r="AG20" s="77">
        <f t="shared" si="3"/>
        <v>111691.88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8067.62</v>
      </c>
      <c r="AL20" s="78">
        <f t="shared" si="3"/>
        <v>0</v>
      </c>
      <c r="AM20" s="77">
        <f t="shared" si="3"/>
        <v>6120.030000000001</v>
      </c>
      <c r="AN20" s="98">
        <f t="shared" si="3"/>
        <v>1042</v>
      </c>
      <c r="AO20" s="78">
        <f t="shared" si="3"/>
        <v>0</v>
      </c>
      <c r="AP20" s="77">
        <f t="shared" si="3"/>
        <v>1042</v>
      </c>
      <c r="AQ20" s="98">
        <f t="shared" si="3"/>
        <v>592.9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500</v>
      </c>
      <c r="AX20" s="78">
        <f t="shared" si="3"/>
        <v>0</v>
      </c>
      <c r="AY20" s="77">
        <f t="shared" si="3"/>
        <v>700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14600.05</v>
      </c>
      <c r="BM20" s="78">
        <f t="shared" si="3"/>
        <v>0</v>
      </c>
      <c r="BN20" s="77">
        <f t="shared" si="3"/>
        <v>14600.05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496372.3399999999</v>
      </c>
      <c r="BW20" s="77">
        <f>BW10+BW11+BW12+BW13+BW14+BW15+BW16+BW17+BW18+BW19</f>
        <v>4063.63</v>
      </c>
      <c r="BX20" s="95">
        <f>BX10+BX11+BX12+BX13+BX14+BX15+BX16+BX17+BX18+BX19</f>
        <v>491046.95999999996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35725.6</v>
      </c>
      <c r="E24" s="89">
        <v>0</v>
      </c>
      <c r="F24" s="90">
        <v>12581.11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386.62</v>
      </c>
      <c r="AB24" s="97">
        <v>0</v>
      </c>
      <c r="AC24" s="89">
        <v>0</v>
      </c>
      <c r="AD24" s="101">
        <v>0</v>
      </c>
      <c r="AE24" s="97">
        <v>18529.17</v>
      </c>
      <c r="AF24" s="89">
        <v>0</v>
      </c>
      <c r="AG24" s="101">
        <v>26375.39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54254.77</v>
      </c>
      <c r="BW24" s="77">
        <f t="shared" si="4"/>
        <v>0</v>
      </c>
      <c r="BX24" s="79">
        <f t="shared" si="4"/>
        <v>39343.12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56789.76</v>
      </c>
      <c r="E27" s="89">
        <v>0</v>
      </c>
      <c r="F27" s="90">
        <v>60960.42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56789.76</v>
      </c>
      <c r="BW27" s="77">
        <f t="shared" si="4"/>
        <v>0</v>
      </c>
      <c r="BX27" s="79">
        <f t="shared" si="4"/>
        <v>60960.42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92515.36</v>
      </c>
      <c r="E28" s="78">
        <f t="shared" si="5"/>
        <v>0</v>
      </c>
      <c r="F28" s="79">
        <f t="shared" si="5"/>
        <v>73541.53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386.62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18529.17</v>
      </c>
      <c r="AF28" s="78">
        <f t="shared" si="5"/>
        <v>0</v>
      </c>
      <c r="AG28" s="77">
        <f t="shared" si="5"/>
        <v>26375.39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111044.53</v>
      </c>
      <c r="BW28" s="77">
        <f>BW23+BW24+BW25+BW26+BW27</f>
        <v>0</v>
      </c>
      <c r="BX28" s="95">
        <f>BX23+BX24+BX25+BX26+BX27</f>
        <v>100303.54000000001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41031.12</v>
      </c>
      <c r="BM40" s="89">
        <v>0</v>
      </c>
      <c r="BN40" s="101">
        <v>36033.69</v>
      </c>
      <c r="BO40" s="97"/>
      <c r="BP40" s="89"/>
      <c r="BQ40" s="101"/>
      <c r="BR40" s="97"/>
      <c r="BS40" s="89"/>
      <c r="BT40" s="101"/>
      <c r="BU40" s="76"/>
      <c r="BV40" s="85">
        <f t="shared" si="10"/>
        <v>41031.12</v>
      </c>
      <c r="BW40" s="77">
        <f t="shared" si="10"/>
        <v>0</v>
      </c>
      <c r="BX40" s="79">
        <f t="shared" si="10"/>
        <v>36033.69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41031.12</v>
      </c>
      <c r="BM42" s="78">
        <f t="shared" si="12"/>
        <v>0</v>
      </c>
      <c r="BN42" s="77">
        <f t="shared" si="12"/>
        <v>36033.69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41031.12</v>
      </c>
      <c r="BW42" s="77">
        <f>BW38+BW39+BW40+BW41</f>
        <v>0</v>
      </c>
      <c r="BX42" s="95">
        <f>BX38+BX39+BX40+BX41</f>
        <v>36033.69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34200.240000000005</v>
      </c>
      <c r="BS49" s="89">
        <v>0</v>
      </c>
      <c r="BT49" s="101">
        <v>27619.42</v>
      </c>
      <c r="BU49" s="76"/>
      <c r="BV49" s="85">
        <f aca="true" t="shared" si="15" ref="BV49:BX50">D49+G49+J49+M49+P49+S49+V49+Y49+AB49+AE49+AH49+AK49+AN49+AQ49+AT49+AW49+AZ49+BC49+BF49+BI49+BL49+BO49+BR49</f>
        <v>34200.240000000005</v>
      </c>
      <c r="BW49" s="77">
        <f t="shared" si="15"/>
        <v>0</v>
      </c>
      <c r="BX49" s="79">
        <f t="shared" si="15"/>
        <v>27619.42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91273.70999999999</v>
      </c>
      <c r="BS50" s="89">
        <v>0</v>
      </c>
      <c r="BT50" s="101">
        <v>56979.259999999995</v>
      </c>
      <c r="BU50" s="76"/>
      <c r="BV50" s="85">
        <f t="shared" si="15"/>
        <v>91273.70999999999</v>
      </c>
      <c r="BW50" s="77">
        <f t="shared" si="15"/>
        <v>0</v>
      </c>
      <c r="BX50" s="79">
        <f t="shared" si="15"/>
        <v>56979.259999999995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125473.95</v>
      </c>
      <c r="BS51" s="78">
        <f>BS49+BS50</f>
        <v>0</v>
      </c>
      <c r="BT51" s="77">
        <f>BT49+BT50</f>
        <v>84598.68</v>
      </c>
      <c r="BU51" s="85"/>
      <c r="BV51" s="85">
        <f>BV49+BV50</f>
        <v>125473.95</v>
      </c>
      <c r="BW51" s="77">
        <f>BW49+BW50</f>
        <v>0</v>
      </c>
      <c r="BX51" s="95">
        <f>BX49+BX50</f>
        <v>84598.68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319002.8</v>
      </c>
      <c r="E53" s="86">
        <f t="shared" si="18"/>
        <v>3916.11</v>
      </c>
      <c r="F53" s="86">
        <f t="shared" si="18"/>
        <v>312089.98000000004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4077.21</v>
      </c>
      <c r="N53" s="86">
        <f t="shared" si="18"/>
        <v>0</v>
      </c>
      <c r="O53" s="86">
        <f t="shared" si="18"/>
        <v>4503.07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48613.99</v>
      </c>
      <c r="W53" s="86">
        <f t="shared" si="18"/>
        <v>0</v>
      </c>
      <c r="X53" s="86">
        <f t="shared" si="18"/>
        <v>45638.13999999999</v>
      </c>
      <c r="Y53" s="86">
        <f t="shared" si="18"/>
        <v>500</v>
      </c>
      <c r="Z53" s="86">
        <f t="shared" si="18"/>
        <v>0</v>
      </c>
      <c r="AA53" s="86">
        <f t="shared" si="18"/>
        <v>886.62</v>
      </c>
      <c r="AB53" s="86">
        <f t="shared" si="18"/>
        <v>63478.369999999995</v>
      </c>
      <c r="AC53" s="86">
        <f t="shared" si="18"/>
        <v>147.52</v>
      </c>
      <c r="AD53" s="86">
        <f t="shared" si="18"/>
        <v>67703.34000000001</v>
      </c>
      <c r="AE53" s="86">
        <f t="shared" si="18"/>
        <v>146941.93</v>
      </c>
      <c r="AF53" s="86">
        <f t="shared" si="18"/>
        <v>0</v>
      </c>
      <c r="AG53" s="86">
        <f t="shared" si="18"/>
        <v>138067.27000000002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8067.62</v>
      </c>
      <c r="AL53" s="86">
        <f t="shared" si="19"/>
        <v>0</v>
      </c>
      <c r="AM53" s="86">
        <f t="shared" si="19"/>
        <v>6120.030000000001</v>
      </c>
      <c r="AN53" s="86">
        <f t="shared" si="19"/>
        <v>1042</v>
      </c>
      <c r="AO53" s="86">
        <f t="shared" si="19"/>
        <v>0</v>
      </c>
      <c r="AP53" s="86">
        <f t="shared" si="19"/>
        <v>1042</v>
      </c>
      <c r="AQ53" s="86">
        <f t="shared" si="19"/>
        <v>592.9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500</v>
      </c>
      <c r="AX53" s="86">
        <f t="shared" si="19"/>
        <v>0</v>
      </c>
      <c r="AY53" s="86">
        <f t="shared" si="19"/>
        <v>700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55631.17</v>
      </c>
      <c r="BM53" s="86">
        <f t="shared" si="19"/>
        <v>0</v>
      </c>
      <c r="BN53" s="86">
        <f t="shared" si="19"/>
        <v>50633.740000000005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125473.95</v>
      </c>
      <c r="BS53" s="86">
        <f t="shared" si="19"/>
        <v>0</v>
      </c>
      <c r="BT53" s="86">
        <f t="shared" si="19"/>
        <v>84598.68</v>
      </c>
      <c r="BU53" s="86">
        <f>BU8</f>
        <v>0</v>
      </c>
      <c r="BV53" s="102">
        <f>BV8+BV20+BV28+BV35+BV42+BV46+BV51</f>
        <v>773921.9399999998</v>
      </c>
      <c r="BW53" s="87">
        <f>BW20+BW28+BW35+BW42+BW46+BW51</f>
        <v>4063.63</v>
      </c>
      <c r="BX53" s="87">
        <f>BX20+BX28+BX35+BX42+BX46+BX51</f>
        <v>711982.8699999999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28976.06000000006</v>
      </c>
      <c r="BW54" s="93"/>
      <c r="BX54" s="94">
        <f>IF((Spese_Rendiconto_2020!BX53-Entrate_Rendiconto_2020!E58)&lt;0,Entrate_Rendiconto_2020!E58-Spese_Rendiconto_2020!BX53,0)</f>
        <v>148777.21000000008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2021-09-15T07:51:21Z</dcterms:modified>
  <cp:category/>
  <cp:version/>
  <cp:contentType/>
  <cp:contentStatus/>
</cp:coreProperties>
</file>