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6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6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'Entrate_Rendiconto_2016'!$B$1:$E$59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'Spese_Rendiconto_2016'!$B$1:$BX$54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'Spese_Rendiconto_2016'!$B:$C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<sst xmlns="http://schemas.openxmlformats.org/spreadsheetml/2006/main" count="870" uniqueCount="149">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</sst>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68937.25</v>
      </c>
      <c r="E5" s="38"/>
    </row>
    <row r="6" spans="2:5" ht="15">
      <c r="B6" s="8"/>
      <c r="C6" s="5" t="s">
        <v>5</v>
      </c>
      <c r="D6" s="39">
        <v>460770.3</v>
      </c>
      <c r="E6" s="40"/>
    </row>
    <row r="7" spans="2:5" ht="15">
      <c r="B7" s="8"/>
      <c r="C7" s="5" t="s">
        <v>6</v>
      </c>
      <c r="D7" s="39">
        <v>36602.060000000114</v>
      </c>
      <c r="E7" s="40"/>
    </row>
    <row r="8" spans="2:5" ht="15.75" thickBot="1">
      <c r="B8" s="9"/>
      <c r="C8" s="6" t="s">
        <v>7</v>
      </c>
      <c r="D8" s="41"/>
      <c r="E8" s="42">
        <v>1513222.93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2607190.23</v>
      </c>
      <c r="E10" s="45">
        <v>2527971.2699999996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8007.1</v>
      </c>
      <c r="E14" s="45">
        <v>7326.490000000001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2615197.33</v>
      </c>
      <c r="E16" s="51">
        <f>E10+E11+E12+E13+E14+E15</f>
        <v>2535297.76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134529.16000000003</v>
      </c>
      <c r="E18" s="45">
        <v>152978.39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134529.16000000003</v>
      </c>
      <c r="E23" s="51">
        <f>E18+E19+E20+E21+E22</f>
        <v>152978.39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370570.23</v>
      </c>
      <c r="E25" s="45">
        <v>359813.56</v>
      </c>
    </row>
    <row r="26" spans="2:5" ht="15">
      <c r="B26" s="13">
        <v>30200</v>
      </c>
      <c r="C26" s="54" t="s">
        <v>28</v>
      </c>
      <c r="D26" s="39">
        <v>33600</v>
      </c>
      <c r="E26" s="45">
        <v>26837.03000000001</v>
      </c>
    </row>
    <row r="27" spans="2:5" ht="15">
      <c r="B27" s="13">
        <v>30300</v>
      </c>
      <c r="C27" s="54" t="s">
        <v>29</v>
      </c>
      <c r="D27" s="39">
        <v>838.46</v>
      </c>
      <c r="E27" s="45">
        <v>1315.1599999999999</v>
      </c>
    </row>
    <row r="28" spans="2:5" ht="15">
      <c r="B28" s="13">
        <v>30400</v>
      </c>
      <c r="C28" s="54" t="s">
        <v>30</v>
      </c>
      <c r="D28" s="49">
        <v>93003.8</v>
      </c>
      <c r="E28" s="45">
        <v>84203.8</v>
      </c>
    </row>
    <row r="29" spans="2:5" ht="15">
      <c r="B29" s="13">
        <v>30500</v>
      </c>
      <c r="C29" s="54" t="s">
        <v>31</v>
      </c>
      <c r="D29" s="60">
        <v>224938.08</v>
      </c>
      <c r="E29" s="50">
        <v>189111.14</v>
      </c>
    </row>
    <row r="30" spans="2:5" ht="15.75" thickBot="1">
      <c r="B30" s="16">
        <v>30000</v>
      </c>
      <c r="C30" s="15" t="s">
        <v>32</v>
      </c>
      <c r="D30" s="48">
        <f>D25+D26+D27+D28+D29</f>
        <v>722950.57</v>
      </c>
      <c r="E30" s="51">
        <f>E25+E26+E27+E28+E29</f>
        <v>661280.69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171692.99</v>
      </c>
      <c r="E33" s="59">
        <v>14462.23</v>
      </c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143034.15000000002</v>
      </c>
      <c r="E36" s="50">
        <v>147625.42</v>
      </c>
    </row>
    <row r="37" spans="2:5" ht="15.75" thickBot="1">
      <c r="B37" s="16">
        <v>40000</v>
      </c>
      <c r="C37" s="15" t="s">
        <v>40</v>
      </c>
      <c r="D37" s="48">
        <f>D32+D33+D34+D35+D36</f>
        <v>314727.14</v>
      </c>
      <c r="E37" s="51">
        <f>E32+E33+E34+E35+E36</f>
        <v>162087.65000000002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82416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82416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360304.67</v>
      </c>
      <c r="E54" s="45">
        <v>360304.6699999999</v>
      </c>
    </row>
    <row r="55" spans="2:5" ht="15">
      <c r="B55" s="13">
        <v>90200</v>
      </c>
      <c r="C55" s="54" t="s">
        <v>62</v>
      </c>
      <c r="D55" s="61">
        <v>60923.49000000001</v>
      </c>
      <c r="E55" s="62">
        <v>55990.490000000005</v>
      </c>
    </row>
    <row r="56" spans="2:5" ht="15.75" thickBot="1">
      <c r="B56" s="16">
        <v>90000</v>
      </c>
      <c r="C56" s="15" t="s">
        <v>63</v>
      </c>
      <c r="D56" s="48">
        <f>D54+D55</f>
        <v>421228.16</v>
      </c>
      <c r="E56" s="51">
        <f>E54+E55</f>
        <v>416295.1599999999</v>
      </c>
    </row>
    <row r="57" spans="2:5" ht="16.5" thickBot="1" thickTop="1">
      <c r="B57" s="109" t="s">
        <v>64</v>
      </c>
      <c r="C57" s="110"/>
      <c r="D57" s="52">
        <f>D16+D23+D30+D37+D43+D49+D52+D56</f>
        <v>4208632.36</v>
      </c>
      <c r="E57" s="55">
        <f>E16+E23+E30+E37+E43+E49+E52+E56</f>
        <v>4010355.6499999994</v>
      </c>
    </row>
    <row r="58" spans="2:5" ht="16.5" thickBot="1" thickTop="1">
      <c r="B58" s="109" t="s">
        <v>65</v>
      </c>
      <c r="C58" s="110"/>
      <c r="D58" s="52">
        <f>D57+D5+D6+D7+D8</f>
        <v>4774941.970000001</v>
      </c>
      <c r="E58" s="55">
        <f>E57+E5+E6+E7+E8</f>
        <v>5523578.579999999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IF((Spese_Rendiconto_2016!BV53+Spese_Rendiconto_2016!BW53-Entrate_Rendiconto_2016!D58)&gt;0,Spese_Rendiconto_2016!BV53+Spese_Rendiconto_2016!BW53-Entrate_Rendiconto_2016!D58,0)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460987.62999999995</v>
      </c>
      <c r="E10" s="89">
        <v>18433.26</v>
      </c>
      <c r="F10" s="90">
        <v>451894.64</v>
      </c>
      <c r="G10" s="88"/>
      <c r="H10" s="89"/>
      <c r="I10" s="90"/>
      <c r="J10" s="97">
        <v>75224.69</v>
      </c>
      <c r="K10" s="89">
        <v>2339.17</v>
      </c>
      <c r="L10" s="101">
        <v>73900.47</v>
      </c>
      <c r="M10" s="91">
        <v>29468.99</v>
      </c>
      <c r="N10" s="89">
        <v>1102.19</v>
      </c>
      <c r="O10" s="90">
        <v>29680.61</v>
      </c>
      <c r="P10" s="91"/>
      <c r="Q10" s="89"/>
      <c r="R10" s="90"/>
      <c r="S10" s="91"/>
      <c r="T10" s="89"/>
      <c r="U10" s="90"/>
      <c r="V10" s="91"/>
      <c r="W10" s="89"/>
      <c r="X10" s="90"/>
      <c r="Y10" s="91">
        <v>0</v>
      </c>
      <c r="Z10" s="89">
        <v>0</v>
      </c>
      <c r="AA10" s="90">
        <v>0</v>
      </c>
      <c r="AB10" s="91"/>
      <c r="AC10" s="89"/>
      <c r="AD10" s="90"/>
      <c r="AE10" s="91">
        <v>4402.56</v>
      </c>
      <c r="AF10" s="89">
        <v>0</v>
      </c>
      <c r="AG10" s="90">
        <v>2250.68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>
        <v>2243.72</v>
      </c>
      <c r="AU10" s="89">
        <v>0</v>
      </c>
      <c r="AV10" s="90">
        <v>2099.2999999999997</v>
      </c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572327.59</v>
      </c>
      <c r="BW10" s="77">
        <f aca="true" t="shared" si="1" ref="BW10:BW19">E10+H10+K10+N10+Q10+T10+W10+Z10+AC10+AF10+AI10+AL10+AO10+AR10+AU10+AX10+BA10+BD10+BG10+BJ10+BM10+BP10+BS10</f>
        <v>21874.62</v>
      </c>
      <c r="BX10" s="79">
        <f aca="true" t="shared" si="2" ref="BX10:BX19">F10+I10+L10+O10+R10+U10+X10+AA10+AD10+AG10+AJ10+AM10+AP10+AS10+AV10+AY10+BB10+BE10+BH10+BK10+BN10+BQ10+BT10</f>
        <v>559825.7000000001</v>
      </c>
    </row>
    <row r="11" spans="2:76" ht="15">
      <c r="B11" s="13">
        <v>102</v>
      </c>
      <c r="C11" s="25" t="s">
        <v>92</v>
      </c>
      <c r="D11" s="88">
        <v>54479.68</v>
      </c>
      <c r="E11" s="89">
        <v>1643.97</v>
      </c>
      <c r="F11" s="90">
        <v>50616.04</v>
      </c>
      <c r="G11" s="88"/>
      <c r="H11" s="89"/>
      <c r="I11" s="90"/>
      <c r="J11" s="97">
        <v>20500.48</v>
      </c>
      <c r="K11" s="89">
        <v>742.26</v>
      </c>
      <c r="L11" s="101">
        <v>19709.12</v>
      </c>
      <c r="M11" s="91">
        <v>21.87</v>
      </c>
      <c r="N11" s="89">
        <v>0</v>
      </c>
      <c r="O11" s="90">
        <v>21.87</v>
      </c>
      <c r="P11" s="91"/>
      <c r="Q11" s="89"/>
      <c r="R11" s="90"/>
      <c r="S11" s="91">
        <v>96</v>
      </c>
      <c r="T11" s="89">
        <v>0</v>
      </c>
      <c r="U11" s="90">
        <v>96</v>
      </c>
      <c r="V11" s="91"/>
      <c r="W11" s="89"/>
      <c r="X11" s="90"/>
      <c r="Y11" s="91">
        <v>0</v>
      </c>
      <c r="Z11" s="89">
        <v>0</v>
      </c>
      <c r="AA11" s="90">
        <v>0</v>
      </c>
      <c r="AB11" s="91">
        <v>2772</v>
      </c>
      <c r="AC11" s="89">
        <v>0</v>
      </c>
      <c r="AD11" s="90">
        <v>2772</v>
      </c>
      <c r="AE11" s="91">
        <v>475.33000000000004</v>
      </c>
      <c r="AF11" s="89">
        <v>312</v>
      </c>
      <c r="AG11" s="90">
        <v>322.88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>
        <v>0</v>
      </c>
      <c r="AU11" s="89">
        <v>0</v>
      </c>
      <c r="AV11" s="90">
        <v>0</v>
      </c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78345.36</v>
      </c>
      <c r="BW11" s="77">
        <f t="shared" si="1"/>
        <v>2698.23</v>
      </c>
      <c r="BX11" s="79">
        <f t="shared" si="2"/>
        <v>73537.91</v>
      </c>
    </row>
    <row r="12" spans="2:76" ht="15">
      <c r="B12" s="13">
        <v>103</v>
      </c>
      <c r="C12" s="25" t="s">
        <v>93</v>
      </c>
      <c r="D12" s="88">
        <v>575953.52</v>
      </c>
      <c r="E12" s="89">
        <v>7738.959999999999</v>
      </c>
      <c r="F12" s="90">
        <v>454116.0700000002</v>
      </c>
      <c r="G12" s="88"/>
      <c r="H12" s="89"/>
      <c r="I12" s="90"/>
      <c r="J12" s="97">
        <v>53135.57</v>
      </c>
      <c r="K12" s="89">
        <v>1648.73</v>
      </c>
      <c r="L12" s="101">
        <v>52228.72</v>
      </c>
      <c r="M12" s="91">
        <v>255477.71000000002</v>
      </c>
      <c r="N12" s="89">
        <v>0</v>
      </c>
      <c r="O12" s="90">
        <v>197145.93</v>
      </c>
      <c r="P12" s="91">
        <v>50311.01</v>
      </c>
      <c r="Q12" s="89">
        <v>0</v>
      </c>
      <c r="R12" s="90">
        <v>41129.399999999994</v>
      </c>
      <c r="S12" s="91">
        <v>37423.41</v>
      </c>
      <c r="T12" s="89">
        <v>0</v>
      </c>
      <c r="U12" s="90">
        <v>23711.61</v>
      </c>
      <c r="V12" s="91">
        <v>5631.51</v>
      </c>
      <c r="W12" s="89">
        <v>0</v>
      </c>
      <c r="X12" s="90">
        <v>3169.08</v>
      </c>
      <c r="Y12" s="91">
        <v>972.86</v>
      </c>
      <c r="Z12" s="89">
        <v>0</v>
      </c>
      <c r="AA12" s="90">
        <v>864.87</v>
      </c>
      <c r="AB12" s="91">
        <v>30407.070000000003</v>
      </c>
      <c r="AC12" s="89">
        <v>0</v>
      </c>
      <c r="AD12" s="90">
        <v>34363</v>
      </c>
      <c r="AE12" s="91">
        <v>235466.52</v>
      </c>
      <c r="AF12" s="89">
        <v>0</v>
      </c>
      <c r="AG12" s="90">
        <v>187970.54</v>
      </c>
      <c r="AH12" s="91">
        <v>0</v>
      </c>
      <c r="AI12" s="89">
        <v>0</v>
      </c>
      <c r="AJ12" s="90">
        <v>0</v>
      </c>
      <c r="AK12" s="91">
        <v>45310.17</v>
      </c>
      <c r="AL12" s="89">
        <v>0</v>
      </c>
      <c r="AM12" s="90">
        <v>56630.69999999999</v>
      </c>
      <c r="AN12" s="91">
        <v>71865</v>
      </c>
      <c r="AO12" s="89">
        <v>0</v>
      </c>
      <c r="AP12" s="90">
        <v>71804</v>
      </c>
      <c r="AQ12" s="91">
        <v>0</v>
      </c>
      <c r="AR12" s="89">
        <v>0</v>
      </c>
      <c r="AS12" s="90">
        <v>0</v>
      </c>
      <c r="AT12" s="91">
        <v>1127.78</v>
      </c>
      <c r="AU12" s="89">
        <v>0</v>
      </c>
      <c r="AV12" s="90">
        <v>1161.33</v>
      </c>
      <c r="AW12" s="91">
        <v>1830.15</v>
      </c>
      <c r="AX12" s="89">
        <v>0</v>
      </c>
      <c r="AY12" s="90">
        <v>2101.81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1364912.2799999998</v>
      </c>
      <c r="BW12" s="77">
        <f t="shared" si="1"/>
        <v>9387.689999999999</v>
      </c>
      <c r="BX12" s="79">
        <f t="shared" si="2"/>
        <v>1126397.0600000003</v>
      </c>
    </row>
    <row r="13" spans="2:76" ht="15">
      <c r="B13" s="13">
        <v>104</v>
      </c>
      <c r="C13" s="25" t="s">
        <v>19</v>
      </c>
      <c r="D13" s="88">
        <v>6330.76</v>
      </c>
      <c r="E13" s="89">
        <v>0</v>
      </c>
      <c r="F13" s="90">
        <v>59796.96000000001</v>
      </c>
      <c r="G13" s="88"/>
      <c r="H13" s="89"/>
      <c r="I13" s="90"/>
      <c r="J13" s="97">
        <v>3676.8700000000003</v>
      </c>
      <c r="K13" s="89">
        <v>0</v>
      </c>
      <c r="L13" s="101">
        <v>0</v>
      </c>
      <c r="M13" s="91">
        <v>44328.17</v>
      </c>
      <c r="N13" s="89">
        <v>0</v>
      </c>
      <c r="O13" s="90">
        <v>34597.39</v>
      </c>
      <c r="P13" s="91">
        <v>16285.46</v>
      </c>
      <c r="Q13" s="89">
        <v>0</v>
      </c>
      <c r="R13" s="90">
        <v>13535.46</v>
      </c>
      <c r="S13" s="91">
        <v>24516.4</v>
      </c>
      <c r="T13" s="89">
        <v>0</v>
      </c>
      <c r="U13" s="90">
        <v>24516.4</v>
      </c>
      <c r="V13" s="91">
        <v>307.74</v>
      </c>
      <c r="W13" s="89">
        <v>0</v>
      </c>
      <c r="X13" s="90">
        <v>351.69</v>
      </c>
      <c r="Y13" s="91"/>
      <c r="Z13" s="89"/>
      <c r="AA13" s="90"/>
      <c r="AB13" s="91">
        <v>692511.06</v>
      </c>
      <c r="AC13" s="89">
        <v>0</v>
      </c>
      <c r="AD13" s="90">
        <v>632975.6799999999</v>
      </c>
      <c r="AE13" s="91">
        <v>1631.2</v>
      </c>
      <c r="AF13" s="89">
        <v>0</v>
      </c>
      <c r="AG13" s="90">
        <v>731.2</v>
      </c>
      <c r="AH13" s="91"/>
      <c r="AI13" s="89"/>
      <c r="AJ13" s="90"/>
      <c r="AK13" s="91">
        <v>203905.82</v>
      </c>
      <c r="AL13" s="89">
        <v>0</v>
      </c>
      <c r="AM13" s="90">
        <v>200915.26</v>
      </c>
      <c r="AN13" s="91"/>
      <c r="AO13" s="89"/>
      <c r="AP13" s="90"/>
      <c r="AQ13" s="91">
        <v>5100</v>
      </c>
      <c r="AR13" s="89">
        <v>0</v>
      </c>
      <c r="AS13" s="90">
        <v>15271.58</v>
      </c>
      <c r="AT13" s="91"/>
      <c r="AU13" s="89"/>
      <c r="AV13" s="90"/>
      <c r="AW13" s="97">
        <v>1850</v>
      </c>
      <c r="AX13" s="89">
        <v>0</v>
      </c>
      <c r="AY13" s="101">
        <v>3700</v>
      </c>
      <c r="AZ13" s="91"/>
      <c r="BA13" s="89"/>
      <c r="BB13" s="90"/>
      <c r="BC13" s="97">
        <v>0</v>
      </c>
      <c r="BD13" s="89">
        <v>0</v>
      </c>
      <c r="BE13" s="101">
        <v>0</v>
      </c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1000443.48</v>
      </c>
      <c r="BW13" s="77">
        <f t="shared" si="1"/>
        <v>0</v>
      </c>
      <c r="BX13" s="79">
        <f t="shared" si="2"/>
        <v>986391.6199999999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3472.55</v>
      </c>
      <c r="E16" s="89">
        <v>0</v>
      </c>
      <c r="F16" s="90">
        <v>3472.55</v>
      </c>
      <c r="G16" s="88"/>
      <c r="H16" s="89"/>
      <c r="I16" s="90"/>
      <c r="J16" s="97"/>
      <c r="K16" s="89"/>
      <c r="L16" s="101"/>
      <c r="M16" s="91">
        <v>7073.3</v>
      </c>
      <c r="N16" s="89">
        <v>0</v>
      </c>
      <c r="O16" s="90">
        <v>7073.3</v>
      </c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>
        <v>2943.74</v>
      </c>
      <c r="AC16" s="89">
        <v>0</v>
      </c>
      <c r="AD16" s="90">
        <v>2943.74</v>
      </c>
      <c r="AE16" s="97">
        <v>26217.07</v>
      </c>
      <c r="AF16" s="89">
        <v>0</v>
      </c>
      <c r="AG16" s="101">
        <v>26217.07</v>
      </c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0</v>
      </c>
      <c r="BP16" s="89">
        <v>0</v>
      </c>
      <c r="BQ16" s="90">
        <v>0</v>
      </c>
      <c r="BR16" s="97"/>
      <c r="BS16" s="89"/>
      <c r="BT16" s="101"/>
      <c r="BU16" s="76"/>
      <c r="BV16" s="85">
        <f t="shared" si="0"/>
        <v>39706.66</v>
      </c>
      <c r="BW16" s="77">
        <f t="shared" si="1"/>
        <v>0</v>
      </c>
      <c r="BX16" s="79">
        <f t="shared" si="2"/>
        <v>39706.66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>
        <v>0</v>
      </c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50975.13</v>
      </c>
      <c r="E18" s="89">
        <v>0</v>
      </c>
      <c r="F18" s="90">
        <v>48574.329999999994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0</v>
      </c>
      <c r="BJ18" s="89">
        <v>0</v>
      </c>
      <c r="BK18" s="101">
        <v>0</v>
      </c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50975.13</v>
      </c>
      <c r="BW18" s="77">
        <f t="shared" si="1"/>
        <v>0</v>
      </c>
      <c r="BX18" s="79">
        <f t="shared" si="2"/>
        <v>48574.329999999994</v>
      </c>
    </row>
    <row r="19" spans="2:76" ht="15">
      <c r="B19" s="13">
        <v>110</v>
      </c>
      <c r="C19" s="25" t="s">
        <v>98</v>
      </c>
      <c r="D19" s="88">
        <v>64130.82</v>
      </c>
      <c r="E19" s="89">
        <v>0</v>
      </c>
      <c r="F19" s="90">
        <v>64615.36000000001</v>
      </c>
      <c r="G19" s="88"/>
      <c r="H19" s="89"/>
      <c r="I19" s="90"/>
      <c r="J19" s="97">
        <v>3668.1400000000003</v>
      </c>
      <c r="K19" s="89">
        <v>0</v>
      </c>
      <c r="L19" s="101">
        <v>3668.1400000000003</v>
      </c>
      <c r="M19" s="97">
        <v>6028.620000000001</v>
      </c>
      <c r="N19" s="89">
        <v>0</v>
      </c>
      <c r="O19" s="101">
        <v>6028.620000000001</v>
      </c>
      <c r="P19" s="97">
        <v>4059.02</v>
      </c>
      <c r="Q19" s="89">
        <v>0</v>
      </c>
      <c r="R19" s="101">
        <v>4059.02</v>
      </c>
      <c r="S19" s="97">
        <v>2728.4</v>
      </c>
      <c r="T19" s="89">
        <v>0</v>
      </c>
      <c r="U19" s="101">
        <v>2728.4</v>
      </c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1560</v>
      </c>
      <c r="AF19" s="89">
        <v>0</v>
      </c>
      <c r="AG19" s="101">
        <v>1560</v>
      </c>
      <c r="AH19" s="97">
        <v>350</v>
      </c>
      <c r="AI19" s="89">
        <v>0</v>
      </c>
      <c r="AJ19" s="101">
        <v>350</v>
      </c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82525</v>
      </c>
      <c r="BW19" s="77">
        <f t="shared" si="1"/>
        <v>0</v>
      </c>
      <c r="BX19" s="79">
        <f t="shared" si="2"/>
        <v>83009.54000000001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1216330.09</v>
      </c>
      <c r="E20" s="78">
        <f t="shared" si="3"/>
        <v>27816.19</v>
      </c>
      <c r="F20" s="79">
        <f t="shared" si="3"/>
        <v>1133085.9500000004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156205.75</v>
      </c>
      <c r="K20" s="78">
        <f t="shared" si="3"/>
        <v>4730.16</v>
      </c>
      <c r="L20" s="77">
        <f t="shared" si="3"/>
        <v>149506.45</v>
      </c>
      <c r="M20" s="98">
        <f t="shared" si="3"/>
        <v>342398.66</v>
      </c>
      <c r="N20" s="78">
        <f t="shared" si="3"/>
        <v>1102.19</v>
      </c>
      <c r="O20" s="77">
        <f t="shared" si="3"/>
        <v>274547.72</v>
      </c>
      <c r="P20" s="98">
        <f t="shared" si="3"/>
        <v>70655.49</v>
      </c>
      <c r="Q20" s="78">
        <f t="shared" si="3"/>
        <v>0</v>
      </c>
      <c r="R20" s="77">
        <f t="shared" si="3"/>
        <v>58723.87999999999</v>
      </c>
      <c r="S20" s="98">
        <f t="shared" si="3"/>
        <v>64764.21000000001</v>
      </c>
      <c r="T20" s="78">
        <f t="shared" si="3"/>
        <v>0</v>
      </c>
      <c r="U20" s="77">
        <f t="shared" si="3"/>
        <v>51052.41</v>
      </c>
      <c r="V20" s="98">
        <f t="shared" si="3"/>
        <v>5939.25</v>
      </c>
      <c r="W20" s="78">
        <f t="shared" si="3"/>
        <v>0</v>
      </c>
      <c r="X20" s="77">
        <f t="shared" si="3"/>
        <v>3520.77</v>
      </c>
      <c r="Y20" s="98">
        <f t="shared" si="3"/>
        <v>972.86</v>
      </c>
      <c r="Z20" s="78">
        <f t="shared" si="3"/>
        <v>0</v>
      </c>
      <c r="AA20" s="77">
        <f t="shared" si="3"/>
        <v>864.87</v>
      </c>
      <c r="AB20" s="98">
        <f t="shared" si="3"/>
        <v>728633.8700000001</v>
      </c>
      <c r="AC20" s="78">
        <f t="shared" si="3"/>
        <v>0</v>
      </c>
      <c r="AD20" s="77">
        <f t="shared" si="3"/>
        <v>673054.4199999999</v>
      </c>
      <c r="AE20" s="98">
        <f t="shared" si="3"/>
        <v>269752.68</v>
      </c>
      <c r="AF20" s="78">
        <f t="shared" si="3"/>
        <v>312</v>
      </c>
      <c r="AG20" s="77">
        <f t="shared" si="3"/>
        <v>219052.37000000002</v>
      </c>
      <c r="AH20" s="98">
        <f t="shared" si="3"/>
        <v>350</v>
      </c>
      <c r="AI20" s="78">
        <f t="shared" si="3"/>
        <v>0</v>
      </c>
      <c r="AJ20" s="77">
        <f t="shared" si="3"/>
        <v>350</v>
      </c>
      <c r="AK20" s="98">
        <f t="shared" si="3"/>
        <v>249215.99</v>
      </c>
      <c r="AL20" s="78">
        <f t="shared" si="3"/>
        <v>0</v>
      </c>
      <c r="AM20" s="77">
        <f t="shared" si="3"/>
        <v>257545.96</v>
      </c>
      <c r="AN20" s="98">
        <f t="shared" si="3"/>
        <v>71865</v>
      </c>
      <c r="AO20" s="78">
        <f t="shared" si="3"/>
        <v>0</v>
      </c>
      <c r="AP20" s="77">
        <f t="shared" si="3"/>
        <v>71804</v>
      </c>
      <c r="AQ20" s="98">
        <f t="shared" si="3"/>
        <v>5100</v>
      </c>
      <c r="AR20" s="78">
        <f t="shared" si="3"/>
        <v>0</v>
      </c>
      <c r="AS20" s="77">
        <f t="shared" si="3"/>
        <v>15271.58</v>
      </c>
      <c r="AT20" s="98">
        <f t="shared" si="3"/>
        <v>3371.5</v>
      </c>
      <c r="AU20" s="78">
        <f t="shared" si="3"/>
        <v>0</v>
      </c>
      <c r="AV20" s="77">
        <f t="shared" si="3"/>
        <v>3260.6299999999997</v>
      </c>
      <c r="AW20" s="98">
        <f t="shared" si="3"/>
        <v>3680.15</v>
      </c>
      <c r="AX20" s="78">
        <f t="shared" si="3"/>
        <v>0</v>
      </c>
      <c r="AY20" s="77">
        <f t="shared" si="3"/>
        <v>5801.8099999999995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3189235.5</v>
      </c>
      <c r="BW20" s="77">
        <f>BW10+BW11+BW12+BW13+BW14+BW15+BW16+BW17+BW18+BW19</f>
        <v>33960.53999999999</v>
      </c>
      <c r="BX20" s="95">
        <f>BX10+BX11+BX12+BX13+BX14+BX15+BX16+BX17+BX18+BX19</f>
        <v>2917442.8200000003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92028.18000000001</v>
      </c>
      <c r="E24" s="89">
        <v>8000</v>
      </c>
      <c r="F24" s="90">
        <v>48729</v>
      </c>
      <c r="G24" s="88"/>
      <c r="H24" s="89"/>
      <c r="I24" s="90"/>
      <c r="J24" s="97">
        <v>2674.94</v>
      </c>
      <c r="K24" s="89">
        <v>0</v>
      </c>
      <c r="L24" s="101">
        <v>2674.94</v>
      </c>
      <c r="M24" s="97">
        <v>223257.51</v>
      </c>
      <c r="N24" s="89">
        <v>0</v>
      </c>
      <c r="O24" s="101">
        <v>241212.98999999996</v>
      </c>
      <c r="P24" s="97">
        <v>5325.4</v>
      </c>
      <c r="Q24" s="89">
        <v>31500</v>
      </c>
      <c r="R24" s="101">
        <v>1240.83</v>
      </c>
      <c r="S24" s="97">
        <v>230375.12000000002</v>
      </c>
      <c r="T24" s="89">
        <v>0</v>
      </c>
      <c r="U24" s="101">
        <v>85361.72</v>
      </c>
      <c r="V24" s="97"/>
      <c r="W24" s="89"/>
      <c r="X24" s="101"/>
      <c r="Y24" s="97">
        <v>53899.61</v>
      </c>
      <c r="Z24" s="89">
        <v>0</v>
      </c>
      <c r="AA24" s="101">
        <v>18000</v>
      </c>
      <c r="AB24" s="97">
        <v>39292</v>
      </c>
      <c r="AC24" s="89">
        <v>0</v>
      </c>
      <c r="AD24" s="101">
        <v>33802</v>
      </c>
      <c r="AE24" s="97">
        <v>69950.68999999999</v>
      </c>
      <c r="AF24" s="89">
        <v>9333</v>
      </c>
      <c r="AG24" s="101">
        <v>6990.6</v>
      </c>
      <c r="AH24" s="97"/>
      <c r="AI24" s="89"/>
      <c r="AJ24" s="101"/>
      <c r="AK24" s="97">
        <v>15881.79</v>
      </c>
      <c r="AL24" s="89">
        <v>0</v>
      </c>
      <c r="AM24" s="101">
        <v>39625.48</v>
      </c>
      <c r="AN24" s="97">
        <v>0</v>
      </c>
      <c r="AO24" s="89">
        <v>0</v>
      </c>
      <c r="AP24" s="101">
        <v>0</v>
      </c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732685.24</v>
      </c>
      <c r="BW24" s="77">
        <f t="shared" si="4"/>
        <v>48833</v>
      </c>
      <c r="BX24" s="79">
        <f t="shared" si="4"/>
        <v>477637.55999999994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>
        <v>0</v>
      </c>
      <c r="AO25" s="89">
        <v>0</v>
      </c>
      <c r="AP25" s="101">
        <v>0</v>
      </c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92028.18000000001</v>
      </c>
      <c r="E28" s="78">
        <f t="shared" si="5"/>
        <v>8000</v>
      </c>
      <c r="F28" s="79">
        <f t="shared" si="5"/>
        <v>48729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2674.94</v>
      </c>
      <c r="K28" s="78">
        <f t="shared" si="5"/>
        <v>0</v>
      </c>
      <c r="L28" s="77">
        <f t="shared" si="5"/>
        <v>2674.94</v>
      </c>
      <c r="M28" s="98">
        <f t="shared" si="5"/>
        <v>223257.51</v>
      </c>
      <c r="N28" s="78">
        <f t="shared" si="5"/>
        <v>0</v>
      </c>
      <c r="O28" s="77">
        <f t="shared" si="5"/>
        <v>241212.98999999996</v>
      </c>
      <c r="P28" s="98">
        <f t="shared" si="5"/>
        <v>5325.4</v>
      </c>
      <c r="Q28" s="78">
        <f t="shared" si="5"/>
        <v>31500</v>
      </c>
      <c r="R28" s="77">
        <f t="shared" si="5"/>
        <v>1240.83</v>
      </c>
      <c r="S28" s="98">
        <f t="shared" si="5"/>
        <v>230375.12000000002</v>
      </c>
      <c r="T28" s="78">
        <f t="shared" si="5"/>
        <v>0</v>
      </c>
      <c r="U28" s="77">
        <f t="shared" si="5"/>
        <v>85361.72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53899.61</v>
      </c>
      <c r="Z28" s="78">
        <f t="shared" si="5"/>
        <v>0</v>
      </c>
      <c r="AA28" s="77">
        <f t="shared" si="5"/>
        <v>18000</v>
      </c>
      <c r="AB28" s="98">
        <f t="shared" si="5"/>
        <v>39292</v>
      </c>
      <c r="AC28" s="78">
        <f t="shared" si="5"/>
        <v>0</v>
      </c>
      <c r="AD28" s="77">
        <f t="shared" si="5"/>
        <v>33802</v>
      </c>
      <c r="AE28" s="98">
        <f t="shared" si="5"/>
        <v>69950.68999999999</v>
      </c>
      <c r="AF28" s="78">
        <f t="shared" si="5"/>
        <v>9333</v>
      </c>
      <c r="AG28" s="77">
        <f t="shared" si="5"/>
        <v>6990.6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15881.79</v>
      </c>
      <c r="AL28" s="78">
        <f t="shared" si="6"/>
        <v>0</v>
      </c>
      <c r="AM28" s="77">
        <f t="shared" si="6"/>
        <v>39625.48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732685.24</v>
      </c>
      <c r="BW28" s="77">
        <f>BW23+BW24+BW25+BW26+BW27</f>
        <v>48833</v>
      </c>
      <c r="BX28" s="95">
        <f>BX23+BX24+BX25+BX26+BX27</f>
        <v>477637.55999999994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37858.14</v>
      </c>
      <c r="BM40" s="89">
        <v>0</v>
      </c>
      <c r="BN40" s="101">
        <v>37858.14</v>
      </c>
      <c r="BO40" s="97"/>
      <c r="BP40" s="89"/>
      <c r="BQ40" s="101"/>
      <c r="BR40" s="97"/>
      <c r="BS40" s="89"/>
      <c r="BT40" s="101"/>
      <c r="BU40" s="76"/>
      <c r="BV40" s="85">
        <f t="shared" si="10"/>
        <v>37858.14</v>
      </c>
      <c r="BW40" s="77">
        <f t="shared" si="10"/>
        <v>0</v>
      </c>
      <c r="BX40" s="79">
        <f t="shared" si="10"/>
        <v>37858.14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37858.14</v>
      </c>
      <c r="BM42" s="78">
        <f t="shared" si="12"/>
        <v>0</v>
      </c>
      <c r="BN42" s="77">
        <f t="shared" si="12"/>
        <v>37858.14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37858.14</v>
      </c>
      <c r="BW42" s="77">
        <f>BW38+BW39+BW40+BW41</f>
        <v>0</v>
      </c>
      <c r="BX42" s="95">
        <f>BX38+BX39+BX40+BX41</f>
        <v>37858.14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360304.67</v>
      </c>
      <c r="BS49" s="89">
        <v>0</v>
      </c>
      <c r="BT49" s="101">
        <v>368009.5500000001</v>
      </c>
      <c r="BU49" s="76"/>
      <c r="BV49" s="85">
        <f aca="true" t="shared" si="15" ref="BV49:BX50">D49+G49+J49+M49+P49+S49+V49+Y49+AB49+AE49+AH49+AK49+AN49+AQ49+AT49+AW49+AZ49+BC49+BF49+BI49+BL49+BO49+BR49</f>
        <v>360304.67</v>
      </c>
      <c r="BW49" s="77">
        <f t="shared" si="15"/>
        <v>0</v>
      </c>
      <c r="BX49" s="79">
        <f t="shared" si="15"/>
        <v>368009.5500000001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60923.490000000005</v>
      </c>
      <c r="BS50" s="89">
        <v>0</v>
      </c>
      <c r="BT50" s="101">
        <v>48641.619999999995</v>
      </c>
      <c r="BU50" s="76"/>
      <c r="BV50" s="85">
        <f t="shared" si="15"/>
        <v>60923.490000000005</v>
      </c>
      <c r="BW50" s="77">
        <f t="shared" si="15"/>
        <v>0</v>
      </c>
      <c r="BX50" s="79">
        <f t="shared" si="15"/>
        <v>48641.619999999995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421228.16</v>
      </c>
      <c r="BS51" s="78">
        <f>BS49+BS50</f>
        <v>0</v>
      </c>
      <c r="BT51" s="77">
        <f>BT49+BT50</f>
        <v>416651.1700000001</v>
      </c>
      <c r="BU51" s="85"/>
      <c r="BV51" s="85">
        <f>BV49+BV50</f>
        <v>421228.16</v>
      </c>
      <c r="BW51" s="77">
        <f>BW49+BW50</f>
        <v>0</v>
      </c>
      <c r="BX51" s="95">
        <f>BX49+BX50</f>
        <v>416651.1700000001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1308358.27</v>
      </c>
      <c r="E53" s="86">
        <f t="shared" si="18"/>
        <v>35816.19</v>
      </c>
      <c r="F53" s="86">
        <f t="shared" si="18"/>
        <v>1181814.9500000004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158880.69</v>
      </c>
      <c r="K53" s="86">
        <f t="shared" si="18"/>
        <v>4730.16</v>
      </c>
      <c r="L53" s="86">
        <f t="shared" si="18"/>
        <v>152181.39</v>
      </c>
      <c r="M53" s="86">
        <f t="shared" si="18"/>
        <v>565656.1699999999</v>
      </c>
      <c r="N53" s="86">
        <f t="shared" si="18"/>
        <v>1102.19</v>
      </c>
      <c r="O53" s="86">
        <f t="shared" si="18"/>
        <v>515760.70999999996</v>
      </c>
      <c r="P53" s="86">
        <f t="shared" si="18"/>
        <v>75980.89</v>
      </c>
      <c r="Q53" s="86">
        <f t="shared" si="18"/>
        <v>31500</v>
      </c>
      <c r="R53" s="86">
        <f t="shared" si="18"/>
        <v>59964.70999999999</v>
      </c>
      <c r="S53" s="86">
        <f t="shared" si="18"/>
        <v>295139.33</v>
      </c>
      <c r="T53" s="86">
        <f t="shared" si="18"/>
        <v>0</v>
      </c>
      <c r="U53" s="86">
        <f t="shared" si="18"/>
        <v>136414.13</v>
      </c>
      <c r="V53" s="86">
        <f t="shared" si="18"/>
        <v>5939.25</v>
      </c>
      <c r="W53" s="86">
        <f t="shared" si="18"/>
        <v>0</v>
      </c>
      <c r="X53" s="86">
        <f t="shared" si="18"/>
        <v>3520.77</v>
      </c>
      <c r="Y53" s="86">
        <f t="shared" si="18"/>
        <v>54872.47</v>
      </c>
      <c r="Z53" s="86">
        <f t="shared" si="18"/>
        <v>0</v>
      </c>
      <c r="AA53" s="86">
        <f t="shared" si="18"/>
        <v>18864.87</v>
      </c>
      <c r="AB53" s="86">
        <f t="shared" si="18"/>
        <v>767925.8700000001</v>
      </c>
      <c r="AC53" s="86">
        <f t="shared" si="18"/>
        <v>0</v>
      </c>
      <c r="AD53" s="86">
        <f t="shared" si="18"/>
        <v>706856.4199999999</v>
      </c>
      <c r="AE53" s="86">
        <f t="shared" si="18"/>
        <v>339703.37</v>
      </c>
      <c r="AF53" s="86">
        <f t="shared" si="18"/>
        <v>9645</v>
      </c>
      <c r="AG53" s="86">
        <f t="shared" si="18"/>
        <v>226042.97000000003</v>
      </c>
      <c r="AH53" s="86">
        <f t="shared" si="18"/>
        <v>350</v>
      </c>
      <c r="AI53" s="86">
        <f t="shared" si="18"/>
        <v>0</v>
      </c>
      <c r="AJ53" s="86">
        <f aca="true" t="shared" si="19" ref="AJ53:BT53">AJ20+AJ28+AJ35+AJ42+AJ46+AJ51</f>
        <v>350</v>
      </c>
      <c r="AK53" s="86">
        <f t="shared" si="19"/>
        <v>265097.77999999997</v>
      </c>
      <c r="AL53" s="86">
        <f t="shared" si="19"/>
        <v>0</v>
      </c>
      <c r="AM53" s="86">
        <f t="shared" si="19"/>
        <v>297171.44</v>
      </c>
      <c r="AN53" s="86">
        <f t="shared" si="19"/>
        <v>71865</v>
      </c>
      <c r="AO53" s="86">
        <f t="shared" si="19"/>
        <v>0</v>
      </c>
      <c r="AP53" s="86">
        <f t="shared" si="19"/>
        <v>71804</v>
      </c>
      <c r="AQ53" s="86">
        <f t="shared" si="19"/>
        <v>5100</v>
      </c>
      <c r="AR53" s="86">
        <f t="shared" si="19"/>
        <v>0</v>
      </c>
      <c r="AS53" s="86">
        <f t="shared" si="19"/>
        <v>15271.58</v>
      </c>
      <c r="AT53" s="86">
        <f t="shared" si="19"/>
        <v>3371.5</v>
      </c>
      <c r="AU53" s="86">
        <f t="shared" si="19"/>
        <v>0</v>
      </c>
      <c r="AV53" s="86">
        <f t="shared" si="19"/>
        <v>3260.6299999999997</v>
      </c>
      <c r="AW53" s="86">
        <f t="shared" si="19"/>
        <v>3680.15</v>
      </c>
      <c r="AX53" s="86">
        <f t="shared" si="19"/>
        <v>0</v>
      </c>
      <c r="AY53" s="86">
        <f t="shared" si="19"/>
        <v>5801.8099999999995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37858.14</v>
      </c>
      <c r="BM53" s="86">
        <f t="shared" si="19"/>
        <v>0</v>
      </c>
      <c r="BN53" s="86">
        <f t="shared" si="19"/>
        <v>37858.14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421228.16</v>
      </c>
      <c r="BS53" s="86">
        <f t="shared" si="19"/>
        <v>0</v>
      </c>
      <c r="BT53" s="86">
        <f t="shared" si="19"/>
        <v>416651.1700000001</v>
      </c>
      <c r="BU53" s="86">
        <f>BU8</f>
        <v>0</v>
      </c>
      <c r="BV53" s="102">
        <f>BV8+BV20+BV28+BV35+BV42+BV46+BV51</f>
        <v>4381007.04</v>
      </c>
      <c r="BW53" s="87">
        <f>BW20+BW28+BW35+BW42+BW46+BW51</f>
        <v>82793.54</v>
      </c>
      <c r="BX53" s="87">
        <f>BX20+BX28+BX35+BX42+BX46+BX51</f>
        <v>3849589.6900000004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IF((Spese_Rendiconto_2016!BV53+Spese_Rendiconto_2016!BW53-Entrate_Rendiconto_2016!D58)&lt;0,Entrate_Rendiconto_2016!D58-Spese_Rendiconto_2016!BV53-Spese_Rendiconto_2016!BW53,0)</f>
        <v>311141.39000000065</v>
      </c>
      <c r="BW54" s="93"/>
      <c r="BX54" s="94">
        <f>IF((Spese_Rendiconto_2016!BX53-Entrate_Rendiconto_2016!E58)&lt;0,Entrate_Rendiconto_2016!E58-Spese_Rendiconto_2016!BX53,0)</f>
        <v>1673988.8899999987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2019-03-27T08:58:38Z</dcterms:modified>
  <cp:category/>
  <cp:version/>
  <cp:contentType/>
  <cp:contentStatus/>
</cp:coreProperties>
</file>