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<sst xmlns="http://schemas.openxmlformats.org/spreadsheetml/2006/main" count="870" uniqueCount="151">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</sst>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633746.88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372000</v>
      </c>
      <c r="E10" s="45">
        <v>459786.69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372000</v>
      </c>
      <c r="E16" s="51">
        <f>E10+E11+E12+E13+E14+E15</f>
        <v>459786.69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977960</v>
      </c>
      <c r="E18" s="45">
        <v>981733.06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977960</v>
      </c>
      <c r="E23" s="51">
        <f>E18+E19+E20+E21+E22</f>
        <v>981733.06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149600</v>
      </c>
      <c r="E25" s="45">
        <v>173197.25</v>
      </c>
    </row>
    <row r="26" spans="2:5" ht="15">
      <c r="B26" s="13">
        <v>30200</v>
      </c>
      <c r="C26" s="54" t="s">
        <v>28</v>
      </c>
      <c r="D26" s="39">
        <v>1500</v>
      </c>
      <c r="E26" s="45">
        <v>1500</v>
      </c>
    </row>
    <row r="27" spans="2:5" ht="15">
      <c r="B27" s="13">
        <v>30300</v>
      </c>
      <c r="C27" s="54" t="s">
        <v>29</v>
      </c>
      <c r="D27" s="39">
        <v>10</v>
      </c>
      <c r="E27" s="45">
        <v>10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68100</v>
      </c>
      <c r="E29" s="50">
        <v>68777.8</v>
      </c>
    </row>
    <row r="30" spans="2:5" ht="15.75" thickBot="1">
      <c r="B30" s="16">
        <v>30000</v>
      </c>
      <c r="C30" s="15" t="s">
        <v>32</v>
      </c>
      <c r="D30" s="48">
        <f>D25+D26+D27+D28+D29</f>
        <v>219210</v>
      </c>
      <c r="E30" s="51">
        <f>E25+E26+E27+E28+E29</f>
        <v>243485.05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104740</v>
      </c>
      <c r="E33" s="59">
        <v>641873.66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95000</v>
      </c>
      <c r="E35" s="45">
        <v>95000</v>
      </c>
    </row>
    <row r="36" spans="2:5" ht="15">
      <c r="B36" s="13">
        <v>40500</v>
      </c>
      <c r="C36" s="54" t="s">
        <v>39</v>
      </c>
      <c r="D36" s="49">
        <v>10000</v>
      </c>
      <c r="E36" s="50">
        <v>10000</v>
      </c>
    </row>
    <row r="37" spans="2:5" ht="15.75" thickBot="1">
      <c r="B37" s="16">
        <v>40000</v>
      </c>
      <c r="C37" s="15" t="s">
        <v>40</v>
      </c>
      <c r="D37" s="48">
        <f>D32+D33+D34+D35+D36</f>
        <v>209740</v>
      </c>
      <c r="E37" s="51">
        <f>E32+E33+E34+E35+E36</f>
        <v>746873.66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326200</v>
      </c>
      <c r="E54" s="45">
        <v>327200</v>
      </c>
    </row>
    <row r="55" spans="2:5" ht="15">
      <c r="B55" s="13">
        <v>90200</v>
      </c>
      <c r="C55" s="54" t="s">
        <v>62</v>
      </c>
      <c r="D55" s="61">
        <v>40000</v>
      </c>
      <c r="E55" s="62">
        <v>42740.14</v>
      </c>
    </row>
    <row r="56" spans="2:5" ht="15.75" thickBot="1">
      <c r="B56" s="16">
        <v>90000</v>
      </c>
      <c r="C56" s="15" t="s">
        <v>63</v>
      </c>
      <c r="D56" s="48">
        <f>D54+D55</f>
        <v>366200</v>
      </c>
      <c r="E56" s="51">
        <f>E54+E55</f>
        <v>369940.14</v>
      </c>
    </row>
    <row r="57" spans="2:5" ht="16.5" thickBot="1" thickTop="1">
      <c r="B57" s="109" t="s">
        <v>64</v>
      </c>
      <c r="C57" s="110"/>
      <c r="D57" s="52">
        <f>D16+D23+D30+D37+D43+D49+D52+D56</f>
        <v>2145110</v>
      </c>
      <c r="E57" s="55">
        <f>E16+E23+E30+E37+E43+E49+E52+E56</f>
        <v>2801818.6</v>
      </c>
    </row>
    <row r="58" spans="2:5" ht="16.5" thickBot="1" thickTop="1">
      <c r="B58" s="109" t="s">
        <v>65</v>
      </c>
      <c r="C58" s="110"/>
      <c r="D58" s="52">
        <f>D57+D5+D6+D7+D8</f>
        <v>2145110</v>
      </c>
      <c r="E58" s="55">
        <f>E57+E5+E6+E7+E8</f>
        <v>3435565.48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375000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375000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995600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995600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153600</v>
      </c>
      <c r="E25" s="45"/>
    </row>
    <row r="26" spans="2:5" ht="15">
      <c r="B26" s="13">
        <v>30200</v>
      </c>
      <c r="C26" s="54" t="s">
        <v>28</v>
      </c>
      <c r="D26" s="39">
        <v>1500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65100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220210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46000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5000</v>
      </c>
      <c r="E35" s="45"/>
    </row>
    <row r="36" spans="2:5" ht="15">
      <c r="B36" s="13">
        <v>40500</v>
      </c>
      <c r="C36" s="54" t="s">
        <v>39</v>
      </c>
      <c r="D36" s="49">
        <v>10000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61000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326200</v>
      </c>
      <c r="E54" s="45"/>
    </row>
    <row r="55" spans="2:5" ht="15">
      <c r="B55" s="13">
        <v>90200</v>
      </c>
      <c r="C55" s="54" t="s">
        <v>62</v>
      </c>
      <c r="D55" s="61">
        <v>40000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366200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2018010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2018010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375000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375000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995600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995600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153600</v>
      </c>
      <c r="E25" s="45"/>
    </row>
    <row r="26" spans="2:5" ht="15">
      <c r="B26" s="13">
        <v>30200</v>
      </c>
      <c r="C26" s="54" t="s">
        <v>28</v>
      </c>
      <c r="D26" s="39">
        <v>1500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65100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220210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46000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5000</v>
      </c>
      <c r="E35" s="45"/>
    </row>
    <row r="36" spans="2:5" ht="15">
      <c r="B36" s="13">
        <v>40500</v>
      </c>
      <c r="C36" s="54" t="s">
        <v>39</v>
      </c>
      <c r="D36" s="49">
        <v>10000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61000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326200</v>
      </c>
      <c r="E54" s="45"/>
    </row>
    <row r="55" spans="2:5" ht="15">
      <c r="B55" s="13">
        <v>90200</v>
      </c>
      <c r="C55" s="54" t="s">
        <v>62</v>
      </c>
      <c r="D55" s="61">
        <v>40000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366200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2018010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2018010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353750</v>
      </c>
      <c r="E10" s="89">
        <v>0</v>
      </c>
      <c r="F10" s="90">
        <v>370033.19999999995</v>
      </c>
      <c r="G10" s="88"/>
      <c r="H10" s="89"/>
      <c r="I10" s="90"/>
      <c r="J10" s="97">
        <v>38900</v>
      </c>
      <c r="K10" s="89">
        <v>0</v>
      </c>
      <c r="L10" s="101">
        <v>38900</v>
      </c>
      <c r="M10" s="91">
        <v>65900</v>
      </c>
      <c r="N10" s="89">
        <v>0</v>
      </c>
      <c r="O10" s="90">
        <v>66167.5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79920</v>
      </c>
      <c r="AF10" s="89">
        <v>0</v>
      </c>
      <c r="AG10" s="90">
        <v>84648.84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538470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559749.5399999999</v>
      </c>
    </row>
    <row r="11" spans="2:76" ht="15">
      <c r="B11" s="13">
        <v>102</v>
      </c>
      <c r="C11" s="25" t="s">
        <v>92</v>
      </c>
      <c r="D11" s="88">
        <v>29570</v>
      </c>
      <c r="E11" s="89">
        <v>0</v>
      </c>
      <c r="F11" s="90">
        <v>31616.98</v>
      </c>
      <c r="G11" s="88"/>
      <c r="H11" s="89"/>
      <c r="I11" s="90"/>
      <c r="J11" s="97">
        <v>2600</v>
      </c>
      <c r="K11" s="89">
        <v>0</v>
      </c>
      <c r="L11" s="101">
        <v>2600</v>
      </c>
      <c r="M11" s="91">
        <v>4890</v>
      </c>
      <c r="N11" s="89">
        <v>0</v>
      </c>
      <c r="O11" s="90">
        <v>4890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5630</v>
      </c>
      <c r="AF11" s="89">
        <v>0</v>
      </c>
      <c r="AG11" s="90">
        <v>5974.9400000000005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42690</v>
      </c>
      <c r="BW11" s="77">
        <f t="shared" si="1"/>
        <v>0</v>
      </c>
      <c r="BX11" s="79">
        <f t="shared" si="2"/>
        <v>45081.92</v>
      </c>
    </row>
    <row r="12" spans="2:76" ht="15">
      <c r="B12" s="13">
        <v>103</v>
      </c>
      <c r="C12" s="25" t="s">
        <v>93</v>
      </c>
      <c r="D12" s="88">
        <v>167956.76</v>
      </c>
      <c r="E12" s="89">
        <v>0</v>
      </c>
      <c r="F12" s="90">
        <v>231296.71999999997</v>
      </c>
      <c r="G12" s="88"/>
      <c r="H12" s="89"/>
      <c r="I12" s="90"/>
      <c r="J12" s="97">
        <v>685</v>
      </c>
      <c r="K12" s="89">
        <v>0</v>
      </c>
      <c r="L12" s="101">
        <v>978.9</v>
      </c>
      <c r="M12" s="91">
        <v>65360</v>
      </c>
      <c r="N12" s="89">
        <v>0</v>
      </c>
      <c r="O12" s="90">
        <v>77615.67</v>
      </c>
      <c r="P12" s="91">
        <v>5500</v>
      </c>
      <c r="Q12" s="89">
        <v>0</v>
      </c>
      <c r="R12" s="90">
        <v>6080.68</v>
      </c>
      <c r="S12" s="91">
        <v>17700</v>
      </c>
      <c r="T12" s="89">
        <v>0</v>
      </c>
      <c r="U12" s="90">
        <v>20548.17</v>
      </c>
      <c r="V12" s="91">
        <v>2000</v>
      </c>
      <c r="W12" s="89">
        <v>0</v>
      </c>
      <c r="X12" s="90">
        <v>2495.32</v>
      </c>
      <c r="Y12" s="91"/>
      <c r="Z12" s="89"/>
      <c r="AA12" s="90"/>
      <c r="AB12" s="91">
        <v>39655</v>
      </c>
      <c r="AC12" s="89">
        <v>0</v>
      </c>
      <c r="AD12" s="90">
        <v>43138.1</v>
      </c>
      <c r="AE12" s="91">
        <v>101500</v>
      </c>
      <c r="AF12" s="89">
        <v>0</v>
      </c>
      <c r="AG12" s="90">
        <v>133558.72</v>
      </c>
      <c r="AH12" s="91">
        <v>500</v>
      </c>
      <c r="AI12" s="89">
        <v>0</v>
      </c>
      <c r="AJ12" s="90">
        <v>7482.94</v>
      </c>
      <c r="AK12" s="91">
        <v>6000</v>
      </c>
      <c r="AL12" s="89">
        <v>0</v>
      </c>
      <c r="AM12" s="90">
        <v>9692.560000000001</v>
      </c>
      <c r="AN12" s="91">
        <v>300</v>
      </c>
      <c r="AO12" s="89">
        <v>0</v>
      </c>
      <c r="AP12" s="90">
        <v>300</v>
      </c>
      <c r="AQ12" s="91"/>
      <c r="AR12" s="89"/>
      <c r="AS12" s="90"/>
      <c r="AT12" s="91"/>
      <c r="AU12" s="89"/>
      <c r="AV12" s="90"/>
      <c r="AW12" s="91">
        <v>1340</v>
      </c>
      <c r="AX12" s="89">
        <v>0</v>
      </c>
      <c r="AY12" s="90">
        <v>1551.66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408496.76</v>
      </c>
      <c r="BW12" s="77">
        <f t="shared" si="1"/>
        <v>0</v>
      </c>
      <c r="BX12" s="79">
        <f t="shared" si="2"/>
        <v>534739.44</v>
      </c>
    </row>
    <row r="13" spans="2:76" ht="15">
      <c r="B13" s="13">
        <v>104</v>
      </c>
      <c r="C13" s="25" t="s">
        <v>19</v>
      </c>
      <c r="D13" s="88">
        <v>160820</v>
      </c>
      <c r="E13" s="89">
        <v>0</v>
      </c>
      <c r="F13" s="90">
        <v>238035.14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9000</v>
      </c>
      <c r="N13" s="89">
        <v>0</v>
      </c>
      <c r="O13" s="90">
        <v>25487.28</v>
      </c>
      <c r="P13" s="91">
        <v>520</v>
      </c>
      <c r="Q13" s="89">
        <v>0</v>
      </c>
      <c r="R13" s="90">
        <v>1750</v>
      </c>
      <c r="S13" s="91">
        <v>0</v>
      </c>
      <c r="T13" s="89">
        <v>0</v>
      </c>
      <c r="U13" s="90">
        <v>0</v>
      </c>
      <c r="V13" s="91">
        <v>16000</v>
      </c>
      <c r="W13" s="89">
        <v>0</v>
      </c>
      <c r="X13" s="90">
        <v>19300</v>
      </c>
      <c r="Y13" s="91"/>
      <c r="Z13" s="89"/>
      <c r="AA13" s="90"/>
      <c r="AB13" s="91">
        <v>178000</v>
      </c>
      <c r="AC13" s="89">
        <v>0</v>
      </c>
      <c r="AD13" s="90">
        <v>221202.11000000002</v>
      </c>
      <c r="AE13" s="91"/>
      <c r="AF13" s="89"/>
      <c r="AG13" s="90"/>
      <c r="AH13" s="91">
        <v>4500</v>
      </c>
      <c r="AI13" s="89">
        <v>0</v>
      </c>
      <c r="AJ13" s="90">
        <v>4500</v>
      </c>
      <c r="AK13" s="91">
        <v>39650</v>
      </c>
      <c r="AL13" s="89">
        <v>0</v>
      </c>
      <c r="AM13" s="90">
        <v>52810.100000000006</v>
      </c>
      <c r="AN13" s="91"/>
      <c r="AO13" s="89"/>
      <c r="AP13" s="90"/>
      <c r="AQ13" s="91"/>
      <c r="AR13" s="89"/>
      <c r="AS13" s="90"/>
      <c r="AT13" s="91">
        <v>10940</v>
      </c>
      <c r="AU13" s="89">
        <v>0</v>
      </c>
      <c r="AV13" s="90">
        <v>24466.34</v>
      </c>
      <c r="AW13" s="97">
        <v>1000</v>
      </c>
      <c r="AX13" s="89">
        <v>0</v>
      </c>
      <c r="AY13" s="101">
        <v>1600</v>
      </c>
      <c r="AZ13" s="91"/>
      <c r="BA13" s="89"/>
      <c r="BB13" s="90"/>
      <c r="BC13" s="97">
        <v>51030</v>
      </c>
      <c r="BD13" s="89">
        <v>0</v>
      </c>
      <c r="BE13" s="101">
        <v>51150.97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471460</v>
      </c>
      <c r="BW13" s="77">
        <f t="shared" si="1"/>
        <v>0</v>
      </c>
      <c r="BX13" s="79">
        <f t="shared" si="2"/>
        <v>640301.94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2500</v>
      </c>
      <c r="E18" s="89">
        <v>0</v>
      </c>
      <c r="F18" s="90">
        <v>2605</v>
      </c>
      <c r="G18" s="88"/>
      <c r="H18" s="89"/>
      <c r="I18" s="90"/>
      <c r="J18" s="97">
        <v>100</v>
      </c>
      <c r="K18" s="89">
        <v>0</v>
      </c>
      <c r="L18" s="101">
        <v>100</v>
      </c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2600</v>
      </c>
      <c r="BW18" s="77">
        <f t="shared" si="1"/>
        <v>0</v>
      </c>
      <c r="BX18" s="79">
        <f t="shared" si="2"/>
        <v>2705</v>
      </c>
    </row>
    <row r="19" spans="2:76" ht="15">
      <c r="B19" s="13">
        <v>110</v>
      </c>
      <c r="C19" s="25" t="s">
        <v>98</v>
      </c>
      <c r="D19" s="88">
        <v>70095</v>
      </c>
      <c r="E19" s="89">
        <v>0</v>
      </c>
      <c r="F19" s="90">
        <v>70095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>
        <v>0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35358.240000000005</v>
      </c>
      <c r="BJ19" s="89">
        <v>0</v>
      </c>
      <c r="BK19" s="101">
        <v>10000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105453.24</v>
      </c>
      <c r="BW19" s="77">
        <f t="shared" si="1"/>
        <v>0</v>
      </c>
      <c r="BX19" s="79">
        <f t="shared" si="2"/>
        <v>80095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784691.76</v>
      </c>
      <c r="E20" s="78">
        <f t="shared" si="3"/>
        <v>0</v>
      </c>
      <c r="F20" s="79">
        <f t="shared" si="3"/>
        <v>943682.0399999999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42285</v>
      </c>
      <c r="K20" s="78">
        <f t="shared" si="3"/>
        <v>0</v>
      </c>
      <c r="L20" s="77">
        <f t="shared" si="3"/>
        <v>42578.9</v>
      </c>
      <c r="M20" s="98">
        <f t="shared" si="3"/>
        <v>145150</v>
      </c>
      <c r="N20" s="78">
        <f t="shared" si="3"/>
        <v>0</v>
      </c>
      <c r="O20" s="77">
        <f t="shared" si="3"/>
        <v>174160.44999999998</v>
      </c>
      <c r="P20" s="98">
        <f t="shared" si="3"/>
        <v>6020</v>
      </c>
      <c r="Q20" s="78">
        <f t="shared" si="3"/>
        <v>0</v>
      </c>
      <c r="R20" s="77">
        <f t="shared" si="3"/>
        <v>7830.68</v>
      </c>
      <c r="S20" s="98">
        <f t="shared" si="3"/>
        <v>17700</v>
      </c>
      <c r="T20" s="78">
        <f t="shared" si="3"/>
        <v>0</v>
      </c>
      <c r="U20" s="77">
        <f t="shared" si="3"/>
        <v>20548.17</v>
      </c>
      <c r="V20" s="98">
        <f t="shared" si="3"/>
        <v>18000</v>
      </c>
      <c r="W20" s="78">
        <f t="shared" si="3"/>
        <v>0</v>
      </c>
      <c r="X20" s="77">
        <f t="shared" si="3"/>
        <v>21795.32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217655</v>
      </c>
      <c r="AC20" s="78">
        <f t="shared" si="3"/>
        <v>0</v>
      </c>
      <c r="AD20" s="77">
        <f t="shared" si="3"/>
        <v>264340.21</v>
      </c>
      <c r="AE20" s="98">
        <f t="shared" si="3"/>
        <v>187050</v>
      </c>
      <c r="AF20" s="78">
        <f t="shared" si="3"/>
        <v>0</v>
      </c>
      <c r="AG20" s="77">
        <f t="shared" si="3"/>
        <v>224182.5</v>
      </c>
      <c r="AH20" s="98">
        <f t="shared" si="3"/>
        <v>5000</v>
      </c>
      <c r="AI20" s="78">
        <f t="shared" si="3"/>
        <v>0</v>
      </c>
      <c r="AJ20" s="77">
        <f t="shared" si="3"/>
        <v>11982.939999999999</v>
      </c>
      <c r="AK20" s="98">
        <f t="shared" si="3"/>
        <v>45650</v>
      </c>
      <c r="AL20" s="78">
        <f t="shared" si="3"/>
        <v>0</v>
      </c>
      <c r="AM20" s="77">
        <f t="shared" si="3"/>
        <v>62502.66</v>
      </c>
      <c r="AN20" s="98">
        <f t="shared" si="3"/>
        <v>300</v>
      </c>
      <c r="AO20" s="78">
        <f t="shared" si="3"/>
        <v>0</v>
      </c>
      <c r="AP20" s="77">
        <f t="shared" si="3"/>
        <v>300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10940</v>
      </c>
      <c r="AU20" s="78">
        <f t="shared" si="3"/>
        <v>0</v>
      </c>
      <c r="AV20" s="77">
        <f t="shared" si="3"/>
        <v>24466.34</v>
      </c>
      <c r="AW20" s="98">
        <f t="shared" si="3"/>
        <v>2340</v>
      </c>
      <c r="AX20" s="78">
        <f t="shared" si="3"/>
        <v>0</v>
      </c>
      <c r="AY20" s="77">
        <f t="shared" si="3"/>
        <v>3151.66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51030</v>
      </c>
      <c r="BD20" s="78">
        <f t="shared" si="3"/>
        <v>0</v>
      </c>
      <c r="BE20" s="77">
        <f t="shared" si="3"/>
        <v>51150.97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35358.240000000005</v>
      </c>
      <c r="BJ20" s="78">
        <f t="shared" si="3"/>
        <v>0</v>
      </c>
      <c r="BK20" s="77">
        <f t="shared" si="3"/>
        <v>10000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1569170</v>
      </c>
      <c r="BW20" s="77">
        <f>BW10+BW11+BW12+BW13+BW14+BW15+BW16+BW17+BW18+BW19</f>
        <v>0</v>
      </c>
      <c r="BX20" s="95">
        <f>BX10+BX11+BX12+BX13+BX14+BX15+BX16+BX17+BX18+BX19</f>
        <v>1862672.8399999999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7900</v>
      </c>
      <c r="E24" s="89">
        <v>0</v>
      </c>
      <c r="F24" s="90">
        <v>224300.27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/>
      <c r="Q24" s="89"/>
      <c r="R24" s="101"/>
      <c r="S24" s="97">
        <v>7500</v>
      </c>
      <c r="T24" s="89">
        <v>0</v>
      </c>
      <c r="U24" s="101">
        <v>7500</v>
      </c>
      <c r="V24" s="97"/>
      <c r="W24" s="89"/>
      <c r="X24" s="101"/>
      <c r="Y24" s="97">
        <v>0</v>
      </c>
      <c r="Z24" s="89">
        <v>0</v>
      </c>
      <c r="AA24" s="101">
        <v>4853.16</v>
      </c>
      <c r="AB24" s="97">
        <v>10000</v>
      </c>
      <c r="AC24" s="89">
        <v>0</v>
      </c>
      <c r="AD24" s="101">
        <v>302965.89</v>
      </c>
      <c r="AE24" s="97">
        <v>175000</v>
      </c>
      <c r="AF24" s="89">
        <v>0</v>
      </c>
      <c r="AG24" s="101">
        <v>342097.38</v>
      </c>
      <c r="AH24" s="97"/>
      <c r="AI24" s="89"/>
      <c r="AJ24" s="101"/>
      <c r="AK24" s="97">
        <v>0</v>
      </c>
      <c r="AL24" s="89">
        <v>0</v>
      </c>
      <c r="AM24" s="101">
        <v>124761.85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200400</v>
      </c>
      <c r="BW24" s="77">
        <f t="shared" si="4"/>
        <v>0</v>
      </c>
      <c r="BX24" s="79">
        <f t="shared" si="4"/>
        <v>1006478.55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>
        <v>9340</v>
      </c>
      <c r="AC25" s="89">
        <v>0</v>
      </c>
      <c r="AD25" s="101">
        <v>10232.380000000001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9340</v>
      </c>
      <c r="BW25" s="77">
        <f t="shared" si="4"/>
        <v>0</v>
      </c>
      <c r="BX25" s="79">
        <f t="shared" si="4"/>
        <v>10232.380000000001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7900</v>
      </c>
      <c r="E28" s="78">
        <f t="shared" si="5"/>
        <v>0</v>
      </c>
      <c r="F28" s="79">
        <f t="shared" si="5"/>
        <v>224300.27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7500</v>
      </c>
      <c r="T28" s="78">
        <f t="shared" si="5"/>
        <v>0</v>
      </c>
      <c r="U28" s="77">
        <f t="shared" si="5"/>
        <v>7500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4853.16</v>
      </c>
      <c r="AB28" s="98">
        <f t="shared" si="5"/>
        <v>19340</v>
      </c>
      <c r="AC28" s="78">
        <f t="shared" si="5"/>
        <v>0</v>
      </c>
      <c r="AD28" s="77">
        <f t="shared" si="5"/>
        <v>313198.27</v>
      </c>
      <c r="AE28" s="98">
        <f t="shared" si="5"/>
        <v>175000</v>
      </c>
      <c r="AF28" s="78">
        <f t="shared" si="5"/>
        <v>0</v>
      </c>
      <c r="AG28" s="77">
        <f t="shared" si="5"/>
        <v>342097.38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124761.85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209740</v>
      </c>
      <c r="BW28" s="77">
        <f>BW23+BW24+BW25+BW26+BW27</f>
        <v>0</v>
      </c>
      <c r="BX28" s="95">
        <f>BX23+BX24+BX25+BX26+BX27</f>
        <v>1016710.93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326200</v>
      </c>
      <c r="BS49" s="89">
        <v>0</v>
      </c>
      <c r="BT49" s="101">
        <v>326200</v>
      </c>
      <c r="BU49" s="76"/>
      <c r="BV49" s="85">
        <f aca="true" t="shared" si="15" ref="BV49:BX50">D49+G49+J49+M49+P49+S49+V49+Y49+AB49+AE49+AH49+AK49+AN49+AQ49+AT49+AW49+AZ49+BC49+BF49+BI49+BL49+BO49+BR49</f>
        <v>326200</v>
      </c>
      <c r="BW49" s="77">
        <f t="shared" si="15"/>
        <v>0</v>
      </c>
      <c r="BX49" s="79">
        <f t="shared" si="15"/>
        <v>326200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40000</v>
      </c>
      <c r="BS50" s="89">
        <v>0</v>
      </c>
      <c r="BT50" s="101">
        <v>43740.14</v>
      </c>
      <c r="BU50" s="76"/>
      <c r="BV50" s="85">
        <f t="shared" si="15"/>
        <v>40000</v>
      </c>
      <c r="BW50" s="77">
        <f t="shared" si="15"/>
        <v>0</v>
      </c>
      <c r="BX50" s="79">
        <f t="shared" si="15"/>
        <v>43740.14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366200</v>
      </c>
      <c r="BS51" s="78">
        <f>BS49+BS50</f>
        <v>0</v>
      </c>
      <c r="BT51" s="77">
        <f>BT49+BT50</f>
        <v>369940.14</v>
      </c>
      <c r="BU51" s="85"/>
      <c r="BV51" s="85">
        <f>BV49+BV50</f>
        <v>366200</v>
      </c>
      <c r="BW51" s="77">
        <f>BW49+BW50</f>
        <v>0</v>
      </c>
      <c r="BX51" s="95">
        <f>BX49+BX50</f>
        <v>369940.14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792591.76</v>
      </c>
      <c r="E53" s="86">
        <f t="shared" si="18"/>
        <v>0</v>
      </c>
      <c r="F53" s="86">
        <f t="shared" si="18"/>
        <v>1167982.3099999998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42285</v>
      </c>
      <c r="K53" s="86">
        <f t="shared" si="18"/>
        <v>0</v>
      </c>
      <c r="L53" s="86">
        <f t="shared" si="18"/>
        <v>42578.9</v>
      </c>
      <c r="M53" s="86">
        <f t="shared" si="18"/>
        <v>145150</v>
      </c>
      <c r="N53" s="86">
        <f t="shared" si="18"/>
        <v>0</v>
      </c>
      <c r="O53" s="86">
        <f t="shared" si="18"/>
        <v>174160.44999999998</v>
      </c>
      <c r="P53" s="86">
        <f t="shared" si="18"/>
        <v>6020</v>
      </c>
      <c r="Q53" s="86">
        <f t="shared" si="18"/>
        <v>0</v>
      </c>
      <c r="R53" s="86">
        <f t="shared" si="18"/>
        <v>7830.68</v>
      </c>
      <c r="S53" s="86">
        <f t="shared" si="18"/>
        <v>25200</v>
      </c>
      <c r="T53" s="86">
        <f t="shared" si="18"/>
        <v>0</v>
      </c>
      <c r="U53" s="86">
        <f t="shared" si="18"/>
        <v>28048.17</v>
      </c>
      <c r="V53" s="86">
        <f t="shared" si="18"/>
        <v>18000</v>
      </c>
      <c r="W53" s="86">
        <f t="shared" si="18"/>
        <v>0</v>
      </c>
      <c r="X53" s="86">
        <f t="shared" si="18"/>
        <v>21795.32</v>
      </c>
      <c r="Y53" s="86">
        <f t="shared" si="18"/>
        <v>0</v>
      </c>
      <c r="Z53" s="86">
        <f t="shared" si="18"/>
        <v>0</v>
      </c>
      <c r="AA53" s="86">
        <f t="shared" si="18"/>
        <v>4853.16</v>
      </c>
      <c r="AB53" s="86">
        <f t="shared" si="18"/>
        <v>236995</v>
      </c>
      <c r="AC53" s="86">
        <f t="shared" si="18"/>
        <v>0</v>
      </c>
      <c r="AD53" s="86">
        <f t="shared" si="18"/>
        <v>577538.48</v>
      </c>
      <c r="AE53" s="86">
        <f t="shared" si="18"/>
        <v>362050</v>
      </c>
      <c r="AF53" s="86">
        <f t="shared" si="18"/>
        <v>0</v>
      </c>
      <c r="AG53" s="86">
        <f t="shared" si="18"/>
        <v>566279.88</v>
      </c>
      <c r="AH53" s="86">
        <f t="shared" si="18"/>
        <v>5000</v>
      </c>
      <c r="AI53" s="86">
        <f t="shared" si="18"/>
        <v>0</v>
      </c>
      <c r="AJ53" s="86">
        <f aca="true" t="shared" si="19" ref="AJ53:BT53">AJ20+AJ28+AJ35+AJ42+AJ46+AJ51</f>
        <v>11982.939999999999</v>
      </c>
      <c r="AK53" s="86">
        <f t="shared" si="19"/>
        <v>45650</v>
      </c>
      <c r="AL53" s="86">
        <f t="shared" si="19"/>
        <v>0</v>
      </c>
      <c r="AM53" s="86">
        <f t="shared" si="19"/>
        <v>187264.51</v>
      </c>
      <c r="AN53" s="86">
        <f t="shared" si="19"/>
        <v>300</v>
      </c>
      <c r="AO53" s="86">
        <f t="shared" si="19"/>
        <v>0</v>
      </c>
      <c r="AP53" s="86">
        <f t="shared" si="19"/>
        <v>300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10940</v>
      </c>
      <c r="AU53" s="86">
        <f t="shared" si="19"/>
        <v>0</v>
      </c>
      <c r="AV53" s="86">
        <f t="shared" si="19"/>
        <v>24466.34</v>
      </c>
      <c r="AW53" s="86">
        <f t="shared" si="19"/>
        <v>2340</v>
      </c>
      <c r="AX53" s="86">
        <f t="shared" si="19"/>
        <v>0</v>
      </c>
      <c r="AY53" s="86">
        <f t="shared" si="19"/>
        <v>3151.66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51030</v>
      </c>
      <c r="BD53" s="86">
        <f t="shared" si="19"/>
        <v>0</v>
      </c>
      <c r="BE53" s="86">
        <f t="shared" si="19"/>
        <v>51150.97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35358.240000000005</v>
      </c>
      <c r="BJ53" s="86">
        <f t="shared" si="19"/>
        <v>0</v>
      </c>
      <c r="BK53" s="86">
        <f t="shared" si="19"/>
        <v>10000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366200</v>
      </c>
      <c r="BS53" s="86">
        <f t="shared" si="19"/>
        <v>0</v>
      </c>
      <c r="BT53" s="86">
        <f t="shared" si="19"/>
        <v>369940.14</v>
      </c>
      <c r="BU53" s="86">
        <f>BU8</f>
        <v>0</v>
      </c>
      <c r="BV53" s="102">
        <f>BV8+BV20+BV28+BV35+BV42+BV46+BV51</f>
        <v>2145110</v>
      </c>
      <c r="BW53" s="87">
        <f>BW20+BW28+BW35+BW42+BW46+BW51</f>
        <v>0</v>
      </c>
      <c r="BX53" s="87">
        <f>BX20+BX28+BX35+BX42+BX46+BX51</f>
        <v>3249323.91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353750</v>
      </c>
      <c r="E10" s="89">
        <v>0</v>
      </c>
      <c r="F10" s="90"/>
      <c r="G10" s="88"/>
      <c r="H10" s="89"/>
      <c r="I10" s="90"/>
      <c r="J10" s="97">
        <v>38900</v>
      </c>
      <c r="K10" s="89">
        <v>0</v>
      </c>
      <c r="L10" s="101"/>
      <c r="M10" s="91">
        <v>65900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79920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538470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29570</v>
      </c>
      <c r="E11" s="89">
        <v>0</v>
      </c>
      <c r="F11" s="90"/>
      <c r="G11" s="88"/>
      <c r="H11" s="89"/>
      <c r="I11" s="90"/>
      <c r="J11" s="97">
        <v>2600</v>
      </c>
      <c r="K11" s="89">
        <v>0</v>
      </c>
      <c r="L11" s="101"/>
      <c r="M11" s="91">
        <v>4890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5630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42690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169674</v>
      </c>
      <c r="E12" s="89">
        <v>0</v>
      </c>
      <c r="F12" s="90"/>
      <c r="G12" s="88"/>
      <c r="H12" s="89"/>
      <c r="I12" s="90"/>
      <c r="J12" s="97">
        <v>700</v>
      </c>
      <c r="K12" s="89">
        <v>0</v>
      </c>
      <c r="L12" s="101"/>
      <c r="M12" s="91">
        <v>63000</v>
      </c>
      <c r="N12" s="89">
        <v>0</v>
      </c>
      <c r="O12" s="90"/>
      <c r="P12" s="91">
        <v>5000</v>
      </c>
      <c r="Q12" s="89">
        <v>0</v>
      </c>
      <c r="R12" s="90"/>
      <c r="S12" s="91">
        <v>18200</v>
      </c>
      <c r="T12" s="89">
        <v>0</v>
      </c>
      <c r="U12" s="90"/>
      <c r="V12" s="91">
        <v>2000</v>
      </c>
      <c r="W12" s="89">
        <v>0</v>
      </c>
      <c r="X12" s="90"/>
      <c r="Y12" s="91"/>
      <c r="Z12" s="89"/>
      <c r="AA12" s="90"/>
      <c r="AB12" s="91">
        <v>39655</v>
      </c>
      <c r="AC12" s="89">
        <v>0</v>
      </c>
      <c r="AD12" s="90"/>
      <c r="AE12" s="91">
        <v>106200</v>
      </c>
      <c r="AF12" s="89">
        <v>0</v>
      </c>
      <c r="AG12" s="90"/>
      <c r="AH12" s="91">
        <v>500</v>
      </c>
      <c r="AI12" s="89">
        <v>0</v>
      </c>
      <c r="AJ12" s="90"/>
      <c r="AK12" s="91">
        <v>6000</v>
      </c>
      <c r="AL12" s="89">
        <v>0</v>
      </c>
      <c r="AM12" s="90"/>
      <c r="AN12" s="91">
        <v>300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>
        <v>1340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412569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160800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10000</v>
      </c>
      <c r="N13" s="89">
        <v>0</v>
      </c>
      <c r="O13" s="90"/>
      <c r="P13" s="91">
        <v>520</v>
      </c>
      <c r="Q13" s="89">
        <v>0</v>
      </c>
      <c r="R13" s="90"/>
      <c r="S13" s="91">
        <v>0</v>
      </c>
      <c r="T13" s="89">
        <v>0</v>
      </c>
      <c r="U13" s="90"/>
      <c r="V13" s="91">
        <v>16000</v>
      </c>
      <c r="W13" s="89">
        <v>0</v>
      </c>
      <c r="X13" s="90"/>
      <c r="Y13" s="91"/>
      <c r="Z13" s="89"/>
      <c r="AA13" s="90"/>
      <c r="AB13" s="91">
        <v>178000</v>
      </c>
      <c r="AC13" s="89">
        <v>0</v>
      </c>
      <c r="AD13" s="90"/>
      <c r="AE13" s="91"/>
      <c r="AF13" s="89"/>
      <c r="AG13" s="90"/>
      <c r="AH13" s="91">
        <v>4500</v>
      </c>
      <c r="AI13" s="89">
        <v>0</v>
      </c>
      <c r="AJ13" s="90"/>
      <c r="AK13" s="91">
        <v>39650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>
        <v>11240</v>
      </c>
      <c r="AU13" s="89">
        <v>0</v>
      </c>
      <c r="AV13" s="90"/>
      <c r="AW13" s="97">
        <v>1000</v>
      </c>
      <c r="AX13" s="89">
        <v>0</v>
      </c>
      <c r="AY13" s="101"/>
      <c r="AZ13" s="91"/>
      <c r="BA13" s="89"/>
      <c r="BB13" s="90"/>
      <c r="BC13" s="97">
        <v>62770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484480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3000</v>
      </c>
      <c r="E18" s="89">
        <v>0</v>
      </c>
      <c r="F18" s="90"/>
      <c r="G18" s="88"/>
      <c r="H18" s="89"/>
      <c r="I18" s="90"/>
      <c r="J18" s="97">
        <v>100</v>
      </c>
      <c r="K18" s="89">
        <v>0</v>
      </c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3100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70095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39406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109501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786889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42300</v>
      </c>
      <c r="K20" s="78">
        <f t="shared" si="1"/>
        <v>0</v>
      </c>
      <c r="L20" s="77">
        <f t="shared" si="1"/>
        <v>0</v>
      </c>
      <c r="M20" s="98">
        <f t="shared" si="1"/>
        <v>143790</v>
      </c>
      <c r="N20" s="78">
        <f t="shared" si="1"/>
        <v>0</v>
      </c>
      <c r="O20" s="77">
        <f t="shared" si="1"/>
        <v>0</v>
      </c>
      <c r="P20" s="98">
        <f t="shared" si="1"/>
        <v>5520</v>
      </c>
      <c r="Q20" s="78">
        <f t="shared" si="1"/>
        <v>0</v>
      </c>
      <c r="R20" s="77">
        <f t="shared" si="1"/>
        <v>0</v>
      </c>
      <c r="S20" s="98">
        <f t="shared" si="1"/>
        <v>18200</v>
      </c>
      <c r="T20" s="78">
        <f t="shared" si="1"/>
        <v>0</v>
      </c>
      <c r="U20" s="77">
        <f t="shared" si="1"/>
        <v>0</v>
      </c>
      <c r="V20" s="98">
        <f t="shared" si="1"/>
        <v>18000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217655</v>
      </c>
      <c r="AC20" s="78">
        <f t="shared" si="1"/>
        <v>0</v>
      </c>
      <c r="AD20" s="77">
        <f t="shared" si="1"/>
        <v>0</v>
      </c>
      <c r="AE20" s="98">
        <f t="shared" si="1"/>
        <v>191750</v>
      </c>
      <c r="AF20" s="78">
        <f t="shared" si="1"/>
        <v>0</v>
      </c>
      <c r="AG20" s="77">
        <f t="shared" si="1"/>
        <v>0</v>
      </c>
      <c r="AH20" s="98">
        <f t="shared" si="1"/>
        <v>5000</v>
      </c>
      <c r="AI20" s="78">
        <f t="shared" si="1"/>
        <v>0</v>
      </c>
      <c r="AJ20" s="77">
        <f t="shared" si="1"/>
        <v>0</v>
      </c>
      <c r="AK20" s="98">
        <f t="shared" si="1"/>
        <v>45650</v>
      </c>
      <c r="AL20" s="78">
        <f t="shared" si="1"/>
        <v>0</v>
      </c>
      <c r="AM20" s="77">
        <f t="shared" si="1"/>
        <v>0</v>
      </c>
      <c r="AN20" s="98">
        <f t="shared" si="1"/>
        <v>300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11240</v>
      </c>
      <c r="AU20" s="78">
        <f t="shared" si="1"/>
        <v>0</v>
      </c>
      <c r="AV20" s="77">
        <f t="shared" si="1"/>
        <v>0</v>
      </c>
      <c r="AW20" s="98">
        <f t="shared" si="1"/>
        <v>2340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62770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39406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1590810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15565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10000</v>
      </c>
      <c r="AC24" s="89">
        <v>0</v>
      </c>
      <c r="AD24" s="101"/>
      <c r="AE24" s="97">
        <v>30000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55565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5435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5435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15565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15435</v>
      </c>
      <c r="AC28" s="78">
        <f t="shared" si="3"/>
        <v>0</v>
      </c>
      <c r="AD28" s="77">
        <f t="shared" si="3"/>
        <v>0</v>
      </c>
      <c r="AE28" s="98">
        <f t="shared" si="3"/>
        <v>30000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61000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326200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326200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40000</v>
      </c>
      <c r="BS50" s="89">
        <v>0</v>
      </c>
      <c r="BT50" s="101"/>
      <c r="BU50" s="76"/>
      <c r="BV50" s="85">
        <f t="shared" si="9"/>
        <v>40000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366200</v>
      </c>
      <c r="BS51" s="78">
        <f>BS49+BS50</f>
        <v>0</v>
      </c>
      <c r="BT51" s="77">
        <f>BT49+BT50</f>
        <v>0</v>
      </c>
      <c r="BU51" s="85"/>
      <c r="BV51" s="85">
        <f>BV49+BV50</f>
        <v>366200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802454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42300</v>
      </c>
      <c r="K53" s="86">
        <f t="shared" si="11"/>
        <v>0</v>
      </c>
      <c r="L53" s="86">
        <f t="shared" si="11"/>
        <v>0</v>
      </c>
      <c r="M53" s="86">
        <f t="shared" si="11"/>
        <v>143790</v>
      </c>
      <c r="N53" s="86">
        <f t="shared" si="11"/>
        <v>0</v>
      </c>
      <c r="O53" s="86">
        <f t="shared" si="11"/>
        <v>0</v>
      </c>
      <c r="P53" s="86">
        <f t="shared" si="11"/>
        <v>5520</v>
      </c>
      <c r="Q53" s="86">
        <f t="shared" si="11"/>
        <v>0</v>
      </c>
      <c r="R53" s="86">
        <f t="shared" si="11"/>
        <v>0</v>
      </c>
      <c r="S53" s="86">
        <f t="shared" si="11"/>
        <v>18200</v>
      </c>
      <c r="T53" s="86">
        <f t="shared" si="11"/>
        <v>0</v>
      </c>
      <c r="U53" s="86">
        <f t="shared" si="11"/>
        <v>0</v>
      </c>
      <c r="V53" s="86">
        <f t="shared" si="11"/>
        <v>18000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233090</v>
      </c>
      <c r="AC53" s="86">
        <f t="shared" si="11"/>
        <v>0</v>
      </c>
      <c r="AD53" s="86">
        <f t="shared" si="11"/>
        <v>0</v>
      </c>
      <c r="AE53" s="86">
        <f t="shared" si="11"/>
        <v>221750</v>
      </c>
      <c r="AF53" s="86">
        <f t="shared" si="11"/>
        <v>0</v>
      </c>
      <c r="AG53" s="86">
        <f t="shared" si="11"/>
        <v>0</v>
      </c>
      <c r="AH53" s="86">
        <f t="shared" si="11"/>
        <v>5000</v>
      </c>
      <c r="AI53" s="86">
        <f t="shared" si="11"/>
        <v>0</v>
      </c>
      <c r="AJ53" s="86">
        <f t="shared" si="11"/>
        <v>0</v>
      </c>
      <c r="AK53" s="86">
        <f t="shared" si="11"/>
        <v>45650</v>
      </c>
      <c r="AL53" s="86">
        <f t="shared" si="11"/>
        <v>0</v>
      </c>
      <c r="AM53" s="86">
        <f t="shared" si="11"/>
        <v>0</v>
      </c>
      <c r="AN53" s="86">
        <f t="shared" si="11"/>
        <v>300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11240</v>
      </c>
      <c r="AU53" s="86">
        <f t="shared" si="11"/>
        <v>0</v>
      </c>
      <c r="AV53" s="86">
        <f t="shared" si="11"/>
        <v>0</v>
      </c>
      <c r="AW53" s="86">
        <f t="shared" si="11"/>
        <v>2340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62770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39406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366200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2018010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353750</v>
      </c>
      <c r="E10" s="89">
        <v>0</v>
      </c>
      <c r="F10" s="90"/>
      <c r="G10" s="88"/>
      <c r="H10" s="89"/>
      <c r="I10" s="90"/>
      <c r="J10" s="97">
        <v>38900</v>
      </c>
      <c r="K10" s="89">
        <v>0</v>
      </c>
      <c r="L10" s="101"/>
      <c r="M10" s="91">
        <v>65900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79920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538470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29570</v>
      </c>
      <c r="E11" s="89">
        <v>0</v>
      </c>
      <c r="F11" s="90"/>
      <c r="G11" s="88"/>
      <c r="H11" s="89"/>
      <c r="I11" s="90"/>
      <c r="J11" s="97">
        <v>2600</v>
      </c>
      <c r="K11" s="89">
        <v>0</v>
      </c>
      <c r="L11" s="101"/>
      <c r="M11" s="91">
        <v>4890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5630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42690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165626.22999999998</v>
      </c>
      <c r="E12" s="89">
        <v>0</v>
      </c>
      <c r="F12" s="90"/>
      <c r="G12" s="88"/>
      <c r="H12" s="89"/>
      <c r="I12" s="90"/>
      <c r="J12" s="97">
        <v>700</v>
      </c>
      <c r="K12" s="89">
        <v>0</v>
      </c>
      <c r="L12" s="101"/>
      <c r="M12" s="91">
        <v>63000</v>
      </c>
      <c r="N12" s="89">
        <v>0</v>
      </c>
      <c r="O12" s="90"/>
      <c r="P12" s="91">
        <v>5000</v>
      </c>
      <c r="Q12" s="89">
        <v>0</v>
      </c>
      <c r="R12" s="90"/>
      <c r="S12" s="91">
        <v>18200</v>
      </c>
      <c r="T12" s="89">
        <v>0</v>
      </c>
      <c r="U12" s="90"/>
      <c r="V12" s="91">
        <v>2000</v>
      </c>
      <c r="W12" s="89">
        <v>0</v>
      </c>
      <c r="X12" s="90"/>
      <c r="Y12" s="91"/>
      <c r="Z12" s="89"/>
      <c r="AA12" s="90"/>
      <c r="AB12" s="91">
        <v>39655</v>
      </c>
      <c r="AC12" s="89">
        <v>0</v>
      </c>
      <c r="AD12" s="90"/>
      <c r="AE12" s="91">
        <v>106200</v>
      </c>
      <c r="AF12" s="89">
        <v>0</v>
      </c>
      <c r="AG12" s="90"/>
      <c r="AH12" s="91">
        <v>500</v>
      </c>
      <c r="AI12" s="89">
        <v>0</v>
      </c>
      <c r="AJ12" s="90"/>
      <c r="AK12" s="91">
        <v>6000</v>
      </c>
      <c r="AL12" s="89">
        <v>0</v>
      </c>
      <c r="AM12" s="90"/>
      <c r="AN12" s="91">
        <v>300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>
        <v>1340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408521.23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160800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10000</v>
      </c>
      <c r="N13" s="89">
        <v>0</v>
      </c>
      <c r="O13" s="90"/>
      <c r="P13" s="91">
        <v>520</v>
      </c>
      <c r="Q13" s="89">
        <v>0</v>
      </c>
      <c r="R13" s="90"/>
      <c r="S13" s="91">
        <v>0</v>
      </c>
      <c r="T13" s="89">
        <v>0</v>
      </c>
      <c r="U13" s="90"/>
      <c r="V13" s="91">
        <v>16000</v>
      </c>
      <c r="W13" s="89">
        <v>0</v>
      </c>
      <c r="X13" s="90"/>
      <c r="Y13" s="91"/>
      <c r="Z13" s="89"/>
      <c r="AA13" s="90"/>
      <c r="AB13" s="91">
        <v>178000</v>
      </c>
      <c r="AC13" s="89">
        <v>0</v>
      </c>
      <c r="AD13" s="90"/>
      <c r="AE13" s="91"/>
      <c r="AF13" s="89"/>
      <c r="AG13" s="90"/>
      <c r="AH13" s="91">
        <v>4500</v>
      </c>
      <c r="AI13" s="89">
        <v>0</v>
      </c>
      <c r="AJ13" s="90"/>
      <c r="AK13" s="91">
        <v>39650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>
        <v>11240</v>
      </c>
      <c r="AU13" s="89">
        <v>0</v>
      </c>
      <c r="AV13" s="90"/>
      <c r="AW13" s="97">
        <v>1000</v>
      </c>
      <c r="AX13" s="89">
        <v>0</v>
      </c>
      <c r="AY13" s="101"/>
      <c r="AZ13" s="91"/>
      <c r="BA13" s="89"/>
      <c r="BB13" s="90"/>
      <c r="BC13" s="97">
        <v>62770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484480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3000</v>
      </c>
      <c r="E18" s="89">
        <v>0</v>
      </c>
      <c r="F18" s="90"/>
      <c r="G18" s="88"/>
      <c r="H18" s="89"/>
      <c r="I18" s="90"/>
      <c r="J18" s="97">
        <v>100</v>
      </c>
      <c r="K18" s="89">
        <v>0</v>
      </c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3100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70095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43453.77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113548.76999999999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782841.23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42300</v>
      </c>
      <c r="K20" s="78">
        <f t="shared" si="1"/>
        <v>0</v>
      </c>
      <c r="L20" s="77">
        <f t="shared" si="1"/>
        <v>0</v>
      </c>
      <c r="M20" s="98">
        <f t="shared" si="1"/>
        <v>143790</v>
      </c>
      <c r="N20" s="78">
        <f t="shared" si="1"/>
        <v>0</v>
      </c>
      <c r="O20" s="77">
        <f t="shared" si="1"/>
        <v>0</v>
      </c>
      <c r="P20" s="98">
        <f t="shared" si="1"/>
        <v>5520</v>
      </c>
      <c r="Q20" s="78">
        <f t="shared" si="1"/>
        <v>0</v>
      </c>
      <c r="R20" s="77">
        <f t="shared" si="1"/>
        <v>0</v>
      </c>
      <c r="S20" s="98">
        <f t="shared" si="1"/>
        <v>18200</v>
      </c>
      <c r="T20" s="78">
        <f t="shared" si="1"/>
        <v>0</v>
      </c>
      <c r="U20" s="77">
        <f t="shared" si="1"/>
        <v>0</v>
      </c>
      <c r="V20" s="98">
        <f t="shared" si="1"/>
        <v>18000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217655</v>
      </c>
      <c r="AC20" s="78">
        <f t="shared" si="1"/>
        <v>0</v>
      </c>
      <c r="AD20" s="77">
        <f t="shared" si="1"/>
        <v>0</v>
      </c>
      <c r="AE20" s="98">
        <f t="shared" si="1"/>
        <v>191750</v>
      </c>
      <c r="AF20" s="78">
        <f t="shared" si="1"/>
        <v>0</v>
      </c>
      <c r="AG20" s="77">
        <f t="shared" si="1"/>
        <v>0</v>
      </c>
      <c r="AH20" s="98">
        <f t="shared" si="1"/>
        <v>5000</v>
      </c>
      <c r="AI20" s="78">
        <f t="shared" si="1"/>
        <v>0</v>
      </c>
      <c r="AJ20" s="77">
        <f t="shared" si="1"/>
        <v>0</v>
      </c>
      <c r="AK20" s="98">
        <f t="shared" si="1"/>
        <v>45650</v>
      </c>
      <c r="AL20" s="78">
        <f t="shared" si="1"/>
        <v>0</v>
      </c>
      <c r="AM20" s="77">
        <f t="shared" si="1"/>
        <v>0</v>
      </c>
      <c r="AN20" s="98">
        <f t="shared" si="1"/>
        <v>300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11240</v>
      </c>
      <c r="AU20" s="78">
        <f t="shared" si="1"/>
        <v>0</v>
      </c>
      <c r="AV20" s="77">
        <f t="shared" si="1"/>
        <v>0</v>
      </c>
      <c r="AW20" s="98">
        <f t="shared" si="1"/>
        <v>2340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62770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43453.77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1590810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15565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10000</v>
      </c>
      <c r="AC24" s="89">
        <v>0</v>
      </c>
      <c r="AD24" s="101"/>
      <c r="AE24" s="97">
        <v>30000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55565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5435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5435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15565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15435</v>
      </c>
      <c r="AC28" s="78">
        <f t="shared" si="3"/>
        <v>0</v>
      </c>
      <c r="AD28" s="77">
        <f t="shared" si="3"/>
        <v>0</v>
      </c>
      <c r="AE28" s="98">
        <f t="shared" si="3"/>
        <v>30000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61000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326200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326200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40000</v>
      </c>
      <c r="BS50" s="89">
        <v>0</v>
      </c>
      <c r="BT50" s="101"/>
      <c r="BU50" s="76"/>
      <c r="BV50" s="85">
        <f t="shared" si="9"/>
        <v>40000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366200</v>
      </c>
      <c r="BS51" s="78">
        <f>BS49+BS50</f>
        <v>0</v>
      </c>
      <c r="BT51" s="77">
        <f>BT49+BT50</f>
        <v>0</v>
      </c>
      <c r="BU51" s="85"/>
      <c r="BV51" s="85">
        <f>BV49+BV50</f>
        <v>366200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798406.23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42300</v>
      </c>
      <c r="K53" s="86">
        <f t="shared" si="11"/>
        <v>0</v>
      </c>
      <c r="L53" s="86">
        <f t="shared" si="11"/>
        <v>0</v>
      </c>
      <c r="M53" s="86">
        <f t="shared" si="11"/>
        <v>143790</v>
      </c>
      <c r="N53" s="86">
        <f t="shared" si="11"/>
        <v>0</v>
      </c>
      <c r="O53" s="86">
        <f t="shared" si="11"/>
        <v>0</v>
      </c>
      <c r="P53" s="86">
        <f t="shared" si="11"/>
        <v>5520</v>
      </c>
      <c r="Q53" s="86">
        <f t="shared" si="11"/>
        <v>0</v>
      </c>
      <c r="R53" s="86">
        <f t="shared" si="11"/>
        <v>0</v>
      </c>
      <c r="S53" s="86">
        <f t="shared" si="11"/>
        <v>18200</v>
      </c>
      <c r="T53" s="86">
        <f t="shared" si="11"/>
        <v>0</v>
      </c>
      <c r="U53" s="86">
        <f t="shared" si="11"/>
        <v>0</v>
      </c>
      <c r="V53" s="86">
        <f t="shared" si="11"/>
        <v>18000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233090</v>
      </c>
      <c r="AC53" s="86">
        <f t="shared" si="11"/>
        <v>0</v>
      </c>
      <c r="AD53" s="86">
        <f t="shared" si="11"/>
        <v>0</v>
      </c>
      <c r="AE53" s="86">
        <f t="shared" si="11"/>
        <v>221750</v>
      </c>
      <c r="AF53" s="86">
        <f t="shared" si="11"/>
        <v>0</v>
      </c>
      <c r="AG53" s="86">
        <f t="shared" si="11"/>
        <v>0</v>
      </c>
      <c r="AH53" s="86">
        <f t="shared" si="11"/>
        <v>5000</v>
      </c>
      <c r="AI53" s="86">
        <f t="shared" si="11"/>
        <v>0</v>
      </c>
      <c r="AJ53" s="86">
        <f t="shared" si="11"/>
        <v>0</v>
      </c>
      <c r="AK53" s="86">
        <f t="shared" si="11"/>
        <v>45650</v>
      </c>
      <c r="AL53" s="86">
        <f t="shared" si="11"/>
        <v>0</v>
      </c>
      <c r="AM53" s="86">
        <f t="shared" si="11"/>
        <v>0</v>
      </c>
      <c r="AN53" s="86">
        <f t="shared" si="11"/>
        <v>300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11240</v>
      </c>
      <c r="AU53" s="86">
        <f t="shared" si="11"/>
        <v>0</v>
      </c>
      <c r="AV53" s="86">
        <f t="shared" si="11"/>
        <v>0</v>
      </c>
      <c r="AW53" s="86">
        <f t="shared" si="11"/>
        <v>2340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62770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43453.77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366200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2018010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2019-06-26T09:20:14Z</dcterms:modified>
  <cp:category/>
  <cp:version/>
  <cp:contentType/>
  <cp:contentStatus/>
</cp:coreProperties>
</file>