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<sst xmlns="http://schemas.openxmlformats.org/spreadsheetml/2006/main" count="870" uniqueCount="151">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</sst>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80000</v>
      </c>
      <c r="E7" s="40"/>
    </row>
    <row r="8" spans="2:5" ht="15.75" thickBot="1">
      <c r="B8" s="9"/>
      <c r="C8" s="6" t="s">
        <v>7</v>
      </c>
      <c r="D8" s="41"/>
      <c r="E8" s="42">
        <v>1102707.49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299686</v>
      </c>
      <c r="E10" s="45">
        <v>368456.26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299686</v>
      </c>
      <c r="E16" s="51">
        <f>E10+E11+E12+E13+E14+E15</f>
        <v>368456.26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1082630</v>
      </c>
      <c r="E18" s="45">
        <v>1087697.8699999999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1082630</v>
      </c>
      <c r="E23" s="51">
        <f>E18+E19+E20+E21+E22</f>
        <v>1087697.8699999999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166450</v>
      </c>
      <c r="E25" s="45">
        <v>258315.68999999997</v>
      </c>
    </row>
    <row r="26" spans="2:5" ht="15">
      <c r="B26" s="13">
        <v>30200</v>
      </c>
      <c r="C26" s="54" t="s">
        <v>28</v>
      </c>
      <c r="D26" s="39">
        <v>1500</v>
      </c>
      <c r="E26" s="45">
        <v>1737.2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40250</v>
      </c>
      <c r="E29" s="50">
        <v>41335.25</v>
      </c>
    </row>
    <row r="30" spans="2:5" ht="15.75" thickBot="1">
      <c r="B30" s="16">
        <v>30000</v>
      </c>
      <c r="C30" s="15" t="s">
        <v>32</v>
      </c>
      <c r="D30" s="48">
        <f>D25+D26+D27+D28+D29</f>
        <v>208200</v>
      </c>
      <c r="E30" s="51">
        <f>E25+E26+E27+E28+E29</f>
        <v>301388.14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>
        <v>0</v>
      </c>
    </row>
    <row r="33" spans="2:5" ht="15">
      <c r="B33" s="13">
        <v>40200</v>
      </c>
      <c r="C33" s="54" t="s">
        <v>36</v>
      </c>
      <c r="D33" s="61">
        <v>427615.33</v>
      </c>
      <c r="E33" s="59">
        <v>879527.88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155000</v>
      </c>
      <c r="E35" s="45">
        <v>158392</v>
      </c>
    </row>
    <row r="36" spans="2:5" ht="15">
      <c r="B36" s="13">
        <v>40500</v>
      </c>
      <c r="C36" s="54" t="s">
        <v>39</v>
      </c>
      <c r="D36" s="49">
        <v>7218</v>
      </c>
      <c r="E36" s="50">
        <v>12218</v>
      </c>
    </row>
    <row r="37" spans="2:5" ht="15.75" thickBot="1">
      <c r="B37" s="16">
        <v>40000</v>
      </c>
      <c r="C37" s="15" t="s">
        <v>40</v>
      </c>
      <c r="D37" s="48">
        <f>D32+D33+D34+D35+D36</f>
        <v>589833.3300000001</v>
      </c>
      <c r="E37" s="51">
        <f>E32+E33+E34+E35+E36</f>
        <v>1050137.88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346200</v>
      </c>
      <c r="E54" s="45">
        <v>347200</v>
      </c>
    </row>
    <row r="55" spans="2:5" ht="15">
      <c r="B55" s="13">
        <v>90200</v>
      </c>
      <c r="C55" s="54" t="s">
        <v>62</v>
      </c>
      <c r="D55" s="61">
        <v>40000</v>
      </c>
      <c r="E55" s="62">
        <v>43613.29</v>
      </c>
    </row>
    <row r="56" spans="2:5" ht="15.75" thickBot="1">
      <c r="B56" s="16">
        <v>90000</v>
      </c>
      <c r="C56" s="15" t="s">
        <v>63</v>
      </c>
      <c r="D56" s="48">
        <f>D54+D55</f>
        <v>386200</v>
      </c>
      <c r="E56" s="51">
        <f>E54+E55</f>
        <v>390813.29</v>
      </c>
    </row>
    <row r="57" spans="2:5" ht="16.5" thickBot="1" thickTop="1">
      <c r="B57" s="109" t="s">
        <v>64</v>
      </c>
      <c r="C57" s="110"/>
      <c r="D57" s="52">
        <f>D16+D23+D30+D37+D43+D49+D52+D56</f>
        <v>2566549.33</v>
      </c>
      <c r="E57" s="55">
        <f>E16+E23+E30+E37+E43+E49+E52+E56</f>
        <v>3198493.44</v>
      </c>
    </row>
    <row r="58" spans="2:5" ht="16.5" thickBot="1" thickTop="1">
      <c r="B58" s="109" t="s">
        <v>65</v>
      </c>
      <c r="C58" s="110"/>
      <c r="D58" s="52">
        <f>D57+D5+D6+D7+D8</f>
        <v>2646549.33</v>
      </c>
      <c r="E58" s="55">
        <f>E57+E5+E6+E7+E8</f>
        <v>4301200.93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292686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292686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1043898.03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1043898.03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164800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38100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203900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130000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7218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142218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346200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386200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2068902.03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2068902.03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292686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292686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1044898.03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1044898.03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164800</v>
      </c>
      <c r="E25" s="45"/>
    </row>
    <row r="26" spans="2:5" ht="15">
      <c r="B26" s="13">
        <v>30200</v>
      </c>
      <c r="C26" s="54" t="s">
        <v>28</v>
      </c>
      <c r="D26" s="39">
        <v>1000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38100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203900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0</v>
      </c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7218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62218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346200</v>
      </c>
      <c r="E54" s="45"/>
    </row>
    <row r="55" spans="2:5" ht="15">
      <c r="B55" s="13">
        <v>90200</v>
      </c>
      <c r="C55" s="54" t="s">
        <v>62</v>
      </c>
      <c r="D55" s="61">
        <v>40000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386200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1989902.03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1989902.03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356134</v>
      </c>
      <c r="E10" s="89">
        <v>0</v>
      </c>
      <c r="F10" s="90">
        <v>392933.86000000004</v>
      </c>
      <c r="G10" s="88"/>
      <c r="H10" s="89"/>
      <c r="I10" s="90"/>
      <c r="J10" s="97">
        <v>35843</v>
      </c>
      <c r="K10" s="89">
        <v>0</v>
      </c>
      <c r="L10" s="101">
        <v>38466.840000000004</v>
      </c>
      <c r="M10" s="91">
        <v>66000</v>
      </c>
      <c r="N10" s="89">
        <v>0</v>
      </c>
      <c r="O10" s="90">
        <v>66000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76220</v>
      </c>
      <c r="AF10" s="89">
        <v>0</v>
      </c>
      <c r="AG10" s="90">
        <v>88134.27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534197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585534.9700000001</v>
      </c>
    </row>
    <row r="11" spans="2:76" ht="15">
      <c r="B11" s="13">
        <v>102</v>
      </c>
      <c r="C11" s="25" t="s">
        <v>92</v>
      </c>
      <c r="D11" s="88">
        <v>32005</v>
      </c>
      <c r="E11" s="89">
        <v>0</v>
      </c>
      <c r="F11" s="90">
        <v>35380.77</v>
      </c>
      <c r="G11" s="88"/>
      <c r="H11" s="89"/>
      <c r="I11" s="90"/>
      <c r="J11" s="97">
        <v>2400</v>
      </c>
      <c r="K11" s="89">
        <v>0</v>
      </c>
      <c r="L11" s="101">
        <v>2568.2</v>
      </c>
      <c r="M11" s="91">
        <v>4785</v>
      </c>
      <c r="N11" s="89">
        <v>0</v>
      </c>
      <c r="O11" s="90">
        <v>4785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5455</v>
      </c>
      <c r="AF11" s="89">
        <v>0</v>
      </c>
      <c r="AG11" s="90">
        <v>6613.0599999999995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44645</v>
      </c>
      <c r="BW11" s="77">
        <f t="shared" si="1"/>
        <v>0</v>
      </c>
      <c r="BX11" s="79">
        <f t="shared" si="2"/>
        <v>49347.02999999999</v>
      </c>
    </row>
    <row r="12" spans="2:76" ht="15">
      <c r="B12" s="13">
        <v>103</v>
      </c>
      <c r="C12" s="25" t="s">
        <v>93</v>
      </c>
      <c r="D12" s="88">
        <v>210479.11</v>
      </c>
      <c r="E12" s="89">
        <v>0</v>
      </c>
      <c r="F12" s="90">
        <v>302473.46</v>
      </c>
      <c r="G12" s="88"/>
      <c r="H12" s="89"/>
      <c r="I12" s="90"/>
      <c r="J12" s="97">
        <v>5400</v>
      </c>
      <c r="K12" s="89">
        <v>0</v>
      </c>
      <c r="L12" s="101">
        <v>9060</v>
      </c>
      <c r="M12" s="91">
        <v>104600</v>
      </c>
      <c r="N12" s="89">
        <v>0</v>
      </c>
      <c r="O12" s="90">
        <v>134336.43000000002</v>
      </c>
      <c r="P12" s="91">
        <v>6500</v>
      </c>
      <c r="Q12" s="89">
        <v>0</v>
      </c>
      <c r="R12" s="90">
        <v>6975.8</v>
      </c>
      <c r="S12" s="91">
        <v>18700</v>
      </c>
      <c r="T12" s="89">
        <v>0</v>
      </c>
      <c r="U12" s="90">
        <v>29542.6</v>
      </c>
      <c r="V12" s="91">
        <v>1000</v>
      </c>
      <c r="W12" s="89">
        <v>0</v>
      </c>
      <c r="X12" s="90">
        <v>1002</v>
      </c>
      <c r="Y12" s="91">
        <v>0</v>
      </c>
      <c r="Z12" s="89">
        <v>0</v>
      </c>
      <c r="AA12" s="90">
        <v>4232.8</v>
      </c>
      <c r="AB12" s="91">
        <v>47655</v>
      </c>
      <c r="AC12" s="89">
        <v>0</v>
      </c>
      <c r="AD12" s="90">
        <v>51806.5</v>
      </c>
      <c r="AE12" s="91">
        <v>110800</v>
      </c>
      <c r="AF12" s="89">
        <v>0</v>
      </c>
      <c r="AG12" s="90">
        <v>171839.53</v>
      </c>
      <c r="AH12" s="91">
        <v>1800</v>
      </c>
      <c r="AI12" s="89">
        <v>0</v>
      </c>
      <c r="AJ12" s="90">
        <v>2362.3</v>
      </c>
      <c r="AK12" s="91">
        <v>4500</v>
      </c>
      <c r="AL12" s="89">
        <v>0</v>
      </c>
      <c r="AM12" s="90">
        <v>4500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>
        <v>2090</v>
      </c>
      <c r="AX12" s="89">
        <v>0</v>
      </c>
      <c r="AY12" s="90">
        <v>2090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513524.11</v>
      </c>
      <c r="BW12" s="77">
        <f t="shared" si="1"/>
        <v>0</v>
      </c>
      <c r="BX12" s="79">
        <f t="shared" si="2"/>
        <v>720221.42</v>
      </c>
    </row>
    <row r="13" spans="2:76" ht="15">
      <c r="B13" s="13">
        <v>104</v>
      </c>
      <c r="C13" s="25" t="s">
        <v>19</v>
      </c>
      <c r="D13" s="88">
        <v>172958</v>
      </c>
      <c r="E13" s="89">
        <v>0</v>
      </c>
      <c r="F13" s="90">
        <v>182663.06999999998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2891.97</v>
      </c>
      <c r="N13" s="89">
        <v>0</v>
      </c>
      <c r="O13" s="90">
        <v>14714.689999999999</v>
      </c>
      <c r="P13" s="91">
        <v>490</v>
      </c>
      <c r="Q13" s="89">
        <v>0</v>
      </c>
      <c r="R13" s="90">
        <v>1238.2</v>
      </c>
      <c r="S13" s="91">
        <v>7248</v>
      </c>
      <c r="T13" s="89">
        <v>0</v>
      </c>
      <c r="U13" s="90">
        <v>7248</v>
      </c>
      <c r="V13" s="91">
        <v>21000</v>
      </c>
      <c r="W13" s="89">
        <v>0</v>
      </c>
      <c r="X13" s="90">
        <v>28961.6</v>
      </c>
      <c r="Y13" s="91"/>
      <c r="Z13" s="89"/>
      <c r="AA13" s="90"/>
      <c r="AB13" s="91">
        <v>101232</v>
      </c>
      <c r="AC13" s="89">
        <v>0</v>
      </c>
      <c r="AD13" s="90">
        <v>146572.69999999998</v>
      </c>
      <c r="AE13" s="91"/>
      <c r="AF13" s="89"/>
      <c r="AG13" s="90"/>
      <c r="AH13" s="91">
        <v>4500</v>
      </c>
      <c r="AI13" s="89">
        <v>0</v>
      </c>
      <c r="AJ13" s="90">
        <v>4500</v>
      </c>
      <c r="AK13" s="91">
        <v>45899</v>
      </c>
      <c r="AL13" s="89">
        <v>0</v>
      </c>
      <c r="AM13" s="90">
        <v>62458.45</v>
      </c>
      <c r="AN13" s="91"/>
      <c r="AO13" s="89"/>
      <c r="AP13" s="90"/>
      <c r="AQ13" s="91"/>
      <c r="AR13" s="89"/>
      <c r="AS13" s="90"/>
      <c r="AT13" s="91">
        <v>5750</v>
      </c>
      <c r="AU13" s="89">
        <v>0</v>
      </c>
      <c r="AV13" s="90">
        <v>11945.86</v>
      </c>
      <c r="AW13" s="97">
        <v>0</v>
      </c>
      <c r="AX13" s="89">
        <v>0</v>
      </c>
      <c r="AY13" s="101">
        <v>0</v>
      </c>
      <c r="AZ13" s="91"/>
      <c r="BA13" s="89"/>
      <c r="BB13" s="90"/>
      <c r="BC13" s="97">
        <v>38277</v>
      </c>
      <c r="BD13" s="89">
        <v>0</v>
      </c>
      <c r="BE13" s="101">
        <v>38277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400245.97</v>
      </c>
      <c r="BW13" s="77">
        <f t="shared" si="1"/>
        <v>0</v>
      </c>
      <c r="BX13" s="79">
        <f t="shared" si="2"/>
        <v>498579.57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5100</v>
      </c>
      <c r="E18" s="89">
        <v>0</v>
      </c>
      <c r="F18" s="90">
        <v>5100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5100</v>
      </c>
      <c r="BW18" s="77">
        <f t="shared" si="1"/>
        <v>0</v>
      </c>
      <c r="BX18" s="79">
        <f t="shared" si="2"/>
        <v>5100</v>
      </c>
    </row>
    <row r="19" spans="2:76" ht="15">
      <c r="B19" s="13">
        <v>110</v>
      </c>
      <c r="C19" s="25" t="s">
        <v>98</v>
      </c>
      <c r="D19" s="88">
        <v>37770</v>
      </c>
      <c r="E19" s="89">
        <v>0</v>
      </c>
      <c r="F19" s="90">
        <v>37772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55033.92</v>
      </c>
      <c r="BJ19" s="89">
        <v>0</v>
      </c>
      <c r="BK19" s="101">
        <v>20000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92803.92</v>
      </c>
      <c r="BW19" s="77">
        <f t="shared" si="1"/>
        <v>0</v>
      </c>
      <c r="BX19" s="79">
        <f t="shared" si="2"/>
        <v>57772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814446.11</v>
      </c>
      <c r="E20" s="78">
        <f t="shared" si="3"/>
        <v>0</v>
      </c>
      <c r="F20" s="79">
        <f t="shared" si="3"/>
        <v>956323.16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43643</v>
      </c>
      <c r="K20" s="78">
        <f t="shared" si="3"/>
        <v>0</v>
      </c>
      <c r="L20" s="77">
        <f t="shared" si="3"/>
        <v>50095.04</v>
      </c>
      <c r="M20" s="98">
        <f t="shared" si="3"/>
        <v>178276.97</v>
      </c>
      <c r="N20" s="78">
        <f t="shared" si="3"/>
        <v>0</v>
      </c>
      <c r="O20" s="77">
        <f t="shared" si="3"/>
        <v>219836.12000000002</v>
      </c>
      <c r="P20" s="98">
        <f t="shared" si="3"/>
        <v>6990</v>
      </c>
      <c r="Q20" s="78">
        <f t="shared" si="3"/>
        <v>0</v>
      </c>
      <c r="R20" s="77">
        <f t="shared" si="3"/>
        <v>8214</v>
      </c>
      <c r="S20" s="98">
        <f t="shared" si="3"/>
        <v>25948</v>
      </c>
      <c r="T20" s="78">
        <f t="shared" si="3"/>
        <v>0</v>
      </c>
      <c r="U20" s="77">
        <f t="shared" si="3"/>
        <v>36790.6</v>
      </c>
      <c r="V20" s="98">
        <f t="shared" si="3"/>
        <v>22000</v>
      </c>
      <c r="W20" s="78">
        <f t="shared" si="3"/>
        <v>0</v>
      </c>
      <c r="X20" s="77">
        <f t="shared" si="3"/>
        <v>29963.6</v>
      </c>
      <c r="Y20" s="98">
        <f t="shared" si="3"/>
        <v>0</v>
      </c>
      <c r="Z20" s="78">
        <f t="shared" si="3"/>
        <v>0</v>
      </c>
      <c r="AA20" s="77">
        <f t="shared" si="3"/>
        <v>4232.8</v>
      </c>
      <c r="AB20" s="98">
        <f t="shared" si="3"/>
        <v>148887</v>
      </c>
      <c r="AC20" s="78">
        <f t="shared" si="3"/>
        <v>0</v>
      </c>
      <c r="AD20" s="77">
        <f t="shared" si="3"/>
        <v>198379.19999999998</v>
      </c>
      <c r="AE20" s="98">
        <f t="shared" si="3"/>
        <v>192475</v>
      </c>
      <c r="AF20" s="78">
        <f t="shared" si="3"/>
        <v>0</v>
      </c>
      <c r="AG20" s="77">
        <f t="shared" si="3"/>
        <v>266586.86</v>
      </c>
      <c r="AH20" s="98">
        <f t="shared" si="3"/>
        <v>6300</v>
      </c>
      <c r="AI20" s="78">
        <f t="shared" si="3"/>
        <v>0</v>
      </c>
      <c r="AJ20" s="77">
        <f t="shared" si="3"/>
        <v>6862.3</v>
      </c>
      <c r="AK20" s="98">
        <f t="shared" si="3"/>
        <v>50399</v>
      </c>
      <c r="AL20" s="78">
        <f t="shared" si="3"/>
        <v>0</v>
      </c>
      <c r="AM20" s="77">
        <f t="shared" si="3"/>
        <v>66958.45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5750</v>
      </c>
      <c r="AU20" s="78">
        <f t="shared" si="3"/>
        <v>0</v>
      </c>
      <c r="AV20" s="77">
        <f t="shared" si="3"/>
        <v>11945.86</v>
      </c>
      <c r="AW20" s="98">
        <f t="shared" si="3"/>
        <v>2090</v>
      </c>
      <c r="AX20" s="78">
        <f t="shared" si="3"/>
        <v>0</v>
      </c>
      <c r="AY20" s="77">
        <f t="shared" si="3"/>
        <v>2090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38277</v>
      </c>
      <c r="BD20" s="78">
        <f t="shared" si="3"/>
        <v>0</v>
      </c>
      <c r="BE20" s="77">
        <f t="shared" si="3"/>
        <v>38277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55033.92</v>
      </c>
      <c r="BJ20" s="78">
        <f t="shared" si="3"/>
        <v>0</v>
      </c>
      <c r="BK20" s="77">
        <f t="shared" si="3"/>
        <v>20000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1590515.9999999998</v>
      </c>
      <c r="BW20" s="77">
        <f>BW10+BW11+BW12+BW13+BW14+BW15+BW16+BW17+BW18+BW19</f>
        <v>0</v>
      </c>
      <c r="BX20" s="95">
        <f>BX10+BX11+BX12+BX13+BX14+BX15+BX16+BX17+BX18+BX19</f>
        <v>1916554.9900000002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>
        <v>157603.05000000002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50000</v>
      </c>
      <c r="N24" s="89">
        <v>0</v>
      </c>
      <c r="O24" s="101">
        <v>155922.96</v>
      </c>
      <c r="P24" s="97"/>
      <c r="Q24" s="89"/>
      <c r="R24" s="101"/>
      <c r="S24" s="97">
        <v>0</v>
      </c>
      <c r="T24" s="89">
        <v>0</v>
      </c>
      <c r="U24" s="101">
        <v>34696.5</v>
      </c>
      <c r="V24" s="97">
        <v>147000</v>
      </c>
      <c r="W24" s="89">
        <v>0</v>
      </c>
      <c r="X24" s="101">
        <v>150000</v>
      </c>
      <c r="Y24" s="97">
        <v>0</v>
      </c>
      <c r="Z24" s="89">
        <v>0</v>
      </c>
      <c r="AA24" s="101">
        <v>0</v>
      </c>
      <c r="AB24" s="97">
        <v>41502</v>
      </c>
      <c r="AC24" s="89">
        <v>0</v>
      </c>
      <c r="AD24" s="101">
        <v>120815.77</v>
      </c>
      <c r="AE24" s="97">
        <v>400168.33</v>
      </c>
      <c r="AF24" s="89">
        <v>0</v>
      </c>
      <c r="AG24" s="101">
        <v>890584.8499999999</v>
      </c>
      <c r="AH24" s="97">
        <v>0</v>
      </c>
      <c r="AI24" s="89">
        <v>0</v>
      </c>
      <c r="AJ24" s="101">
        <v>4761.04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20000</v>
      </c>
      <c r="AX24" s="89">
        <v>0</v>
      </c>
      <c r="AY24" s="101">
        <v>20000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663670.3300000001</v>
      </c>
      <c r="BW24" s="77">
        <f t="shared" si="4"/>
        <v>0</v>
      </c>
      <c r="BX24" s="79">
        <f t="shared" si="4"/>
        <v>1534384.17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>
        <v>6163</v>
      </c>
      <c r="AC25" s="89">
        <v>0</v>
      </c>
      <c r="AD25" s="101">
        <v>16468.730000000003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6163</v>
      </c>
      <c r="BW25" s="77">
        <f t="shared" si="4"/>
        <v>0</v>
      </c>
      <c r="BX25" s="79">
        <f t="shared" si="4"/>
        <v>16468.730000000003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5000</v>
      </c>
      <c r="E28" s="78">
        <f t="shared" si="5"/>
        <v>0</v>
      </c>
      <c r="F28" s="79">
        <f t="shared" si="5"/>
        <v>157603.05000000002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50000</v>
      </c>
      <c r="N28" s="78">
        <f t="shared" si="5"/>
        <v>0</v>
      </c>
      <c r="O28" s="77">
        <f t="shared" si="5"/>
        <v>155922.96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34696.5</v>
      </c>
      <c r="V28" s="98">
        <f t="shared" si="5"/>
        <v>147000</v>
      </c>
      <c r="W28" s="78">
        <f t="shared" si="5"/>
        <v>0</v>
      </c>
      <c r="X28" s="77">
        <f t="shared" si="5"/>
        <v>150000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47665</v>
      </c>
      <c r="AC28" s="78">
        <f t="shared" si="5"/>
        <v>0</v>
      </c>
      <c r="AD28" s="77">
        <f t="shared" si="5"/>
        <v>137284.5</v>
      </c>
      <c r="AE28" s="98">
        <f t="shared" si="5"/>
        <v>400168.33</v>
      </c>
      <c r="AF28" s="78">
        <f t="shared" si="5"/>
        <v>0</v>
      </c>
      <c r="AG28" s="77">
        <f t="shared" si="5"/>
        <v>890584.8499999999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4761.04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20000</v>
      </c>
      <c r="AX28" s="78">
        <f t="shared" si="6"/>
        <v>0</v>
      </c>
      <c r="AY28" s="77">
        <f t="shared" si="6"/>
        <v>20000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669833.3300000001</v>
      </c>
      <c r="BW28" s="77">
        <f>BW23+BW24+BW25+BW26+BW27</f>
        <v>0</v>
      </c>
      <c r="BX28" s="95">
        <f>BX23+BX24+BX25+BX26+BX27</f>
        <v>1550852.9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346200</v>
      </c>
      <c r="BS49" s="89">
        <v>0</v>
      </c>
      <c r="BT49" s="101">
        <v>406714.27</v>
      </c>
      <c r="BU49" s="76"/>
      <c r="BV49" s="85">
        <f aca="true" t="shared" si="15" ref="BV49:BX50">D49+G49+J49+M49+P49+S49+V49+Y49+AB49+AE49+AH49+AK49+AN49+AQ49+AT49+AW49+AZ49+BC49+BF49+BI49+BL49+BO49+BR49</f>
        <v>346200</v>
      </c>
      <c r="BW49" s="77">
        <f t="shared" si="15"/>
        <v>0</v>
      </c>
      <c r="BX49" s="79">
        <f t="shared" si="15"/>
        <v>406714.27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>
        <v>52119.729999999996</v>
      </c>
      <c r="BU50" s="76"/>
      <c r="BV50" s="85">
        <f t="shared" si="15"/>
        <v>40000</v>
      </c>
      <c r="BW50" s="77">
        <f t="shared" si="15"/>
        <v>0</v>
      </c>
      <c r="BX50" s="79">
        <f t="shared" si="15"/>
        <v>52119.729999999996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386200</v>
      </c>
      <c r="BS51" s="78">
        <f>BS49+BS50</f>
        <v>0</v>
      </c>
      <c r="BT51" s="77">
        <f>BT49+BT50</f>
        <v>458834</v>
      </c>
      <c r="BU51" s="85"/>
      <c r="BV51" s="85">
        <f>BV49+BV50</f>
        <v>386200</v>
      </c>
      <c r="BW51" s="77">
        <f>BW49+BW50</f>
        <v>0</v>
      </c>
      <c r="BX51" s="95">
        <f>BX49+BX50</f>
        <v>458834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819446.11</v>
      </c>
      <c r="E53" s="86">
        <f t="shared" si="18"/>
        <v>0</v>
      </c>
      <c r="F53" s="86">
        <f t="shared" si="18"/>
        <v>1113926.21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43643</v>
      </c>
      <c r="K53" s="86">
        <f t="shared" si="18"/>
        <v>0</v>
      </c>
      <c r="L53" s="86">
        <f t="shared" si="18"/>
        <v>50095.04</v>
      </c>
      <c r="M53" s="86">
        <f t="shared" si="18"/>
        <v>228276.97</v>
      </c>
      <c r="N53" s="86">
        <f t="shared" si="18"/>
        <v>0</v>
      </c>
      <c r="O53" s="86">
        <f t="shared" si="18"/>
        <v>375759.08</v>
      </c>
      <c r="P53" s="86">
        <f t="shared" si="18"/>
        <v>6990</v>
      </c>
      <c r="Q53" s="86">
        <f t="shared" si="18"/>
        <v>0</v>
      </c>
      <c r="R53" s="86">
        <f t="shared" si="18"/>
        <v>8214</v>
      </c>
      <c r="S53" s="86">
        <f t="shared" si="18"/>
        <v>25948</v>
      </c>
      <c r="T53" s="86">
        <f t="shared" si="18"/>
        <v>0</v>
      </c>
      <c r="U53" s="86">
        <f t="shared" si="18"/>
        <v>71487.1</v>
      </c>
      <c r="V53" s="86">
        <f t="shared" si="18"/>
        <v>169000</v>
      </c>
      <c r="W53" s="86">
        <f t="shared" si="18"/>
        <v>0</v>
      </c>
      <c r="X53" s="86">
        <f t="shared" si="18"/>
        <v>179963.6</v>
      </c>
      <c r="Y53" s="86">
        <f t="shared" si="18"/>
        <v>0</v>
      </c>
      <c r="Z53" s="86">
        <f t="shared" si="18"/>
        <v>0</v>
      </c>
      <c r="AA53" s="86">
        <f t="shared" si="18"/>
        <v>4232.8</v>
      </c>
      <c r="AB53" s="86">
        <f t="shared" si="18"/>
        <v>196552</v>
      </c>
      <c r="AC53" s="86">
        <f t="shared" si="18"/>
        <v>0</v>
      </c>
      <c r="AD53" s="86">
        <f t="shared" si="18"/>
        <v>335663.69999999995</v>
      </c>
      <c r="AE53" s="86">
        <f t="shared" si="18"/>
        <v>592643.3300000001</v>
      </c>
      <c r="AF53" s="86">
        <f t="shared" si="18"/>
        <v>0</v>
      </c>
      <c r="AG53" s="86">
        <f t="shared" si="18"/>
        <v>1157171.71</v>
      </c>
      <c r="AH53" s="86">
        <f t="shared" si="18"/>
        <v>6300</v>
      </c>
      <c r="AI53" s="86">
        <f t="shared" si="18"/>
        <v>0</v>
      </c>
      <c r="AJ53" s="86">
        <f aca="true" t="shared" si="19" ref="AJ53:BT53">AJ20+AJ28+AJ35+AJ42+AJ46+AJ51</f>
        <v>11623.34</v>
      </c>
      <c r="AK53" s="86">
        <f t="shared" si="19"/>
        <v>50399</v>
      </c>
      <c r="AL53" s="86">
        <f t="shared" si="19"/>
        <v>0</v>
      </c>
      <c r="AM53" s="86">
        <f t="shared" si="19"/>
        <v>66958.45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5750</v>
      </c>
      <c r="AU53" s="86">
        <f t="shared" si="19"/>
        <v>0</v>
      </c>
      <c r="AV53" s="86">
        <f t="shared" si="19"/>
        <v>11945.86</v>
      </c>
      <c r="AW53" s="86">
        <f t="shared" si="19"/>
        <v>22090</v>
      </c>
      <c r="AX53" s="86">
        <f t="shared" si="19"/>
        <v>0</v>
      </c>
      <c r="AY53" s="86">
        <f t="shared" si="19"/>
        <v>22090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38277</v>
      </c>
      <c r="BD53" s="86">
        <f t="shared" si="19"/>
        <v>0</v>
      </c>
      <c r="BE53" s="86">
        <f t="shared" si="19"/>
        <v>38277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55033.92</v>
      </c>
      <c r="BJ53" s="86">
        <f t="shared" si="19"/>
        <v>0</v>
      </c>
      <c r="BK53" s="86">
        <f t="shared" si="19"/>
        <v>20000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386200</v>
      </c>
      <c r="BS53" s="86">
        <f t="shared" si="19"/>
        <v>0</v>
      </c>
      <c r="BT53" s="86">
        <f t="shared" si="19"/>
        <v>458834</v>
      </c>
      <c r="BU53" s="86">
        <f>BU8</f>
        <v>0</v>
      </c>
      <c r="BV53" s="102">
        <f>BV8+BV20+BV28+BV35+BV42+BV46+BV51</f>
        <v>2646549.33</v>
      </c>
      <c r="BW53" s="87">
        <f>BW20+BW28+BW35+BW42+BW46+BW51</f>
        <v>0</v>
      </c>
      <c r="BX53" s="87">
        <f>BX20+BX28+BX35+BX42+BX46+BX51</f>
        <v>3926241.89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352177</v>
      </c>
      <c r="E10" s="89">
        <v>0</v>
      </c>
      <c r="F10" s="90"/>
      <c r="G10" s="88"/>
      <c r="H10" s="89"/>
      <c r="I10" s="90"/>
      <c r="J10" s="97">
        <v>35830</v>
      </c>
      <c r="K10" s="89">
        <v>0</v>
      </c>
      <c r="L10" s="101"/>
      <c r="M10" s="91">
        <v>66000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76220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530227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30985</v>
      </c>
      <c r="E11" s="89">
        <v>0</v>
      </c>
      <c r="F11" s="90"/>
      <c r="G11" s="88"/>
      <c r="H11" s="89"/>
      <c r="I11" s="90"/>
      <c r="J11" s="97">
        <v>2400</v>
      </c>
      <c r="K11" s="89">
        <v>0</v>
      </c>
      <c r="L11" s="101"/>
      <c r="M11" s="91">
        <v>4785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5455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43625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194844.22999999998</v>
      </c>
      <c r="E12" s="89">
        <v>0</v>
      </c>
      <c r="F12" s="90"/>
      <c r="G12" s="88"/>
      <c r="H12" s="89"/>
      <c r="I12" s="90"/>
      <c r="J12" s="97">
        <v>5400</v>
      </c>
      <c r="K12" s="89">
        <v>0</v>
      </c>
      <c r="L12" s="101"/>
      <c r="M12" s="91">
        <v>89100</v>
      </c>
      <c r="N12" s="89">
        <v>0</v>
      </c>
      <c r="O12" s="90"/>
      <c r="P12" s="91">
        <v>6500</v>
      </c>
      <c r="Q12" s="89">
        <v>0</v>
      </c>
      <c r="R12" s="90"/>
      <c r="S12" s="91">
        <v>18700</v>
      </c>
      <c r="T12" s="89">
        <v>0</v>
      </c>
      <c r="U12" s="90"/>
      <c r="V12" s="91">
        <v>1000</v>
      </c>
      <c r="W12" s="89">
        <v>0</v>
      </c>
      <c r="X12" s="90"/>
      <c r="Y12" s="91">
        <v>0</v>
      </c>
      <c r="Z12" s="89">
        <v>0</v>
      </c>
      <c r="AA12" s="90"/>
      <c r="AB12" s="91">
        <v>47655</v>
      </c>
      <c r="AC12" s="89">
        <v>0</v>
      </c>
      <c r="AD12" s="90"/>
      <c r="AE12" s="91">
        <v>106700</v>
      </c>
      <c r="AF12" s="89">
        <v>0</v>
      </c>
      <c r="AG12" s="90"/>
      <c r="AH12" s="91">
        <v>500</v>
      </c>
      <c r="AI12" s="89">
        <v>0</v>
      </c>
      <c r="AJ12" s="90"/>
      <c r="AK12" s="91">
        <v>4500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1340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476239.23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172958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8000</v>
      </c>
      <c r="N13" s="89">
        <v>0</v>
      </c>
      <c r="O13" s="90"/>
      <c r="P13" s="91">
        <v>490</v>
      </c>
      <c r="Q13" s="89">
        <v>0</v>
      </c>
      <c r="R13" s="90"/>
      <c r="S13" s="91">
        <v>7248</v>
      </c>
      <c r="T13" s="89">
        <v>0</v>
      </c>
      <c r="U13" s="90"/>
      <c r="V13" s="91">
        <v>21000</v>
      </c>
      <c r="W13" s="89">
        <v>0</v>
      </c>
      <c r="X13" s="90"/>
      <c r="Y13" s="91"/>
      <c r="Z13" s="89"/>
      <c r="AA13" s="90"/>
      <c r="AB13" s="91">
        <v>101232</v>
      </c>
      <c r="AC13" s="89">
        <v>0</v>
      </c>
      <c r="AD13" s="90"/>
      <c r="AE13" s="91"/>
      <c r="AF13" s="89"/>
      <c r="AG13" s="90"/>
      <c r="AH13" s="91">
        <v>4500</v>
      </c>
      <c r="AI13" s="89">
        <v>0</v>
      </c>
      <c r="AJ13" s="90"/>
      <c r="AK13" s="91">
        <v>45899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5750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>
        <v>38277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405354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5100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37770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42168.8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79938.8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793834.23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43630</v>
      </c>
      <c r="K20" s="78">
        <f t="shared" si="1"/>
        <v>0</v>
      </c>
      <c r="L20" s="77">
        <f t="shared" si="1"/>
        <v>0</v>
      </c>
      <c r="M20" s="98">
        <f t="shared" si="1"/>
        <v>167885</v>
      </c>
      <c r="N20" s="78">
        <f t="shared" si="1"/>
        <v>0</v>
      </c>
      <c r="O20" s="77">
        <f t="shared" si="1"/>
        <v>0</v>
      </c>
      <c r="P20" s="98">
        <f t="shared" si="1"/>
        <v>6990</v>
      </c>
      <c r="Q20" s="78">
        <f t="shared" si="1"/>
        <v>0</v>
      </c>
      <c r="R20" s="77">
        <f t="shared" si="1"/>
        <v>0</v>
      </c>
      <c r="S20" s="98">
        <f t="shared" si="1"/>
        <v>25948</v>
      </c>
      <c r="T20" s="78">
        <f t="shared" si="1"/>
        <v>0</v>
      </c>
      <c r="U20" s="77">
        <f t="shared" si="1"/>
        <v>0</v>
      </c>
      <c r="V20" s="98">
        <f t="shared" si="1"/>
        <v>22000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148887</v>
      </c>
      <c r="AC20" s="78">
        <f t="shared" si="1"/>
        <v>0</v>
      </c>
      <c r="AD20" s="77">
        <f t="shared" si="1"/>
        <v>0</v>
      </c>
      <c r="AE20" s="98">
        <f t="shared" si="1"/>
        <v>188375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50399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5750</v>
      </c>
      <c r="AU20" s="78">
        <f t="shared" si="1"/>
        <v>0</v>
      </c>
      <c r="AV20" s="77">
        <f t="shared" si="1"/>
        <v>0</v>
      </c>
      <c r="AW20" s="98">
        <f t="shared" si="1"/>
        <v>1340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38277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42168.8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1540484.03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50000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1055</v>
      </c>
      <c r="AC24" s="89">
        <v>0</v>
      </c>
      <c r="AD24" s="101"/>
      <c r="AE24" s="97">
        <v>80000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136055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6163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6163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7218</v>
      </c>
      <c r="AC28" s="78">
        <f t="shared" si="3"/>
        <v>0</v>
      </c>
      <c r="AD28" s="77">
        <f t="shared" si="3"/>
        <v>0</v>
      </c>
      <c r="AE28" s="98">
        <f t="shared" si="3"/>
        <v>80000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142218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386200</v>
      </c>
      <c r="BS51" s="78">
        <f>BS49+BS50</f>
        <v>0</v>
      </c>
      <c r="BT51" s="77">
        <f>BT49+BT50</f>
        <v>0</v>
      </c>
      <c r="BU51" s="85"/>
      <c r="BV51" s="85">
        <f>BV49+BV50</f>
        <v>386200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798834.23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43630</v>
      </c>
      <c r="K53" s="86">
        <f t="shared" si="11"/>
        <v>0</v>
      </c>
      <c r="L53" s="86">
        <f t="shared" si="11"/>
        <v>0</v>
      </c>
      <c r="M53" s="86">
        <f t="shared" si="11"/>
        <v>217885</v>
      </c>
      <c r="N53" s="86">
        <f t="shared" si="11"/>
        <v>0</v>
      </c>
      <c r="O53" s="86">
        <f t="shared" si="11"/>
        <v>0</v>
      </c>
      <c r="P53" s="86">
        <f t="shared" si="11"/>
        <v>6990</v>
      </c>
      <c r="Q53" s="86">
        <f t="shared" si="11"/>
        <v>0</v>
      </c>
      <c r="R53" s="86">
        <f t="shared" si="11"/>
        <v>0</v>
      </c>
      <c r="S53" s="86">
        <f t="shared" si="11"/>
        <v>25948</v>
      </c>
      <c r="T53" s="86">
        <f t="shared" si="11"/>
        <v>0</v>
      </c>
      <c r="U53" s="86">
        <f t="shared" si="11"/>
        <v>0</v>
      </c>
      <c r="V53" s="86">
        <f t="shared" si="11"/>
        <v>22000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156105</v>
      </c>
      <c r="AC53" s="86">
        <f t="shared" si="11"/>
        <v>0</v>
      </c>
      <c r="AD53" s="86">
        <f t="shared" si="11"/>
        <v>0</v>
      </c>
      <c r="AE53" s="86">
        <f t="shared" si="11"/>
        <v>268375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50399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5750</v>
      </c>
      <c r="AU53" s="86">
        <f t="shared" si="11"/>
        <v>0</v>
      </c>
      <c r="AV53" s="86">
        <f t="shared" si="11"/>
        <v>0</v>
      </c>
      <c r="AW53" s="86">
        <f t="shared" si="11"/>
        <v>1340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38277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42168.8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386200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2068902.03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352177</v>
      </c>
      <c r="E10" s="89">
        <v>0</v>
      </c>
      <c r="F10" s="90"/>
      <c r="G10" s="88"/>
      <c r="H10" s="89"/>
      <c r="I10" s="90"/>
      <c r="J10" s="97">
        <v>35830</v>
      </c>
      <c r="K10" s="89">
        <v>0</v>
      </c>
      <c r="L10" s="101"/>
      <c r="M10" s="91">
        <v>66000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76220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530227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30985</v>
      </c>
      <c r="E11" s="89">
        <v>0</v>
      </c>
      <c r="F11" s="90"/>
      <c r="G11" s="88"/>
      <c r="H11" s="89"/>
      <c r="I11" s="90"/>
      <c r="J11" s="97">
        <v>2400</v>
      </c>
      <c r="K11" s="89">
        <v>0</v>
      </c>
      <c r="L11" s="101"/>
      <c r="M11" s="91">
        <v>4785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5455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43625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196199.72999999998</v>
      </c>
      <c r="E12" s="89">
        <v>0</v>
      </c>
      <c r="F12" s="90"/>
      <c r="G12" s="88"/>
      <c r="H12" s="89"/>
      <c r="I12" s="90"/>
      <c r="J12" s="97">
        <v>5400</v>
      </c>
      <c r="K12" s="89">
        <v>0</v>
      </c>
      <c r="L12" s="101"/>
      <c r="M12" s="91">
        <v>89100</v>
      </c>
      <c r="N12" s="89">
        <v>0</v>
      </c>
      <c r="O12" s="90"/>
      <c r="P12" s="91">
        <v>6500</v>
      </c>
      <c r="Q12" s="89">
        <v>0</v>
      </c>
      <c r="R12" s="90"/>
      <c r="S12" s="91">
        <v>18700</v>
      </c>
      <c r="T12" s="89">
        <v>0</v>
      </c>
      <c r="U12" s="90"/>
      <c r="V12" s="91">
        <v>1000</v>
      </c>
      <c r="W12" s="89">
        <v>0</v>
      </c>
      <c r="X12" s="90"/>
      <c r="Y12" s="91">
        <v>0</v>
      </c>
      <c r="Z12" s="89">
        <v>0</v>
      </c>
      <c r="AA12" s="90"/>
      <c r="AB12" s="91">
        <v>47655</v>
      </c>
      <c r="AC12" s="89">
        <v>0</v>
      </c>
      <c r="AD12" s="90"/>
      <c r="AE12" s="91">
        <v>106700</v>
      </c>
      <c r="AF12" s="89">
        <v>0</v>
      </c>
      <c r="AG12" s="90"/>
      <c r="AH12" s="91">
        <v>500</v>
      </c>
      <c r="AI12" s="89">
        <v>0</v>
      </c>
      <c r="AJ12" s="90"/>
      <c r="AK12" s="91">
        <v>4500</v>
      </c>
      <c r="AL12" s="89">
        <v>0</v>
      </c>
      <c r="AM12" s="90"/>
      <c r="AN12" s="91">
        <v>0</v>
      </c>
      <c r="AO12" s="89">
        <v>0</v>
      </c>
      <c r="AP12" s="90"/>
      <c r="AQ12" s="91"/>
      <c r="AR12" s="89"/>
      <c r="AS12" s="90"/>
      <c r="AT12" s="91"/>
      <c r="AU12" s="89"/>
      <c r="AV12" s="90"/>
      <c r="AW12" s="91">
        <v>1340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477594.73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172958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8000</v>
      </c>
      <c r="N13" s="89">
        <v>0</v>
      </c>
      <c r="O13" s="90"/>
      <c r="P13" s="91">
        <v>490</v>
      </c>
      <c r="Q13" s="89">
        <v>0</v>
      </c>
      <c r="R13" s="90"/>
      <c r="S13" s="91">
        <v>7248</v>
      </c>
      <c r="T13" s="89">
        <v>0</v>
      </c>
      <c r="U13" s="90"/>
      <c r="V13" s="91">
        <v>21000</v>
      </c>
      <c r="W13" s="89">
        <v>0</v>
      </c>
      <c r="X13" s="90"/>
      <c r="Y13" s="91"/>
      <c r="Z13" s="89"/>
      <c r="AA13" s="90"/>
      <c r="AB13" s="91">
        <v>101232</v>
      </c>
      <c r="AC13" s="89">
        <v>0</v>
      </c>
      <c r="AD13" s="90"/>
      <c r="AE13" s="91"/>
      <c r="AF13" s="89"/>
      <c r="AG13" s="90"/>
      <c r="AH13" s="91">
        <v>4500</v>
      </c>
      <c r="AI13" s="89">
        <v>0</v>
      </c>
      <c r="AJ13" s="90"/>
      <c r="AK13" s="91">
        <v>45899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5750</v>
      </c>
      <c r="AU13" s="89">
        <v>0</v>
      </c>
      <c r="AV13" s="90"/>
      <c r="AW13" s="97">
        <v>0</v>
      </c>
      <c r="AX13" s="89">
        <v>0</v>
      </c>
      <c r="AY13" s="101"/>
      <c r="AZ13" s="91"/>
      <c r="BA13" s="89"/>
      <c r="BB13" s="90"/>
      <c r="BC13" s="97">
        <v>38277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405354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5100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37770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41813.3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79583.3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795189.73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43630</v>
      </c>
      <c r="K20" s="78">
        <f t="shared" si="1"/>
        <v>0</v>
      </c>
      <c r="L20" s="77">
        <f t="shared" si="1"/>
        <v>0</v>
      </c>
      <c r="M20" s="98">
        <f t="shared" si="1"/>
        <v>167885</v>
      </c>
      <c r="N20" s="78">
        <f t="shared" si="1"/>
        <v>0</v>
      </c>
      <c r="O20" s="77">
        <f t="shared" si="1"/>
        <v>0</v>
      </c>
      <c r="P20" s="98">
        <f t="shared" si="1"/>
        <v>6990</v>
      </c>
      <c r="Q20" s="78">
        <f t="shared" si="1"/>
        <v>0</v>
      </c>
      <c r="R20" s="77">
        <f t="shared" si="1"/>
        <v>0</v>
      </c>
      <c r="S20" s="98">
        <f t="shared" si="1"/>
        <v>25948</v>
      </c>
      <c r="T20" s="78">
        <f t="shared" si="1"/>
        <v>0</v>
      </c>
      <c r="U20" s="77">
        <f t="shared" si="1"/>
        <v>0</v>
      </c>
      <c r="V20" s="98">
        <f t="shared" si="1"/>
        <v>22000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148887</v>
      </c>
      <c r="AC20" s="78">
        <f t="shared" si="1"/>
        <v>0</v>
      </c>
      <c r="AD20" s="77">
        <f t="shared" si="1"/>
        <v>0</v>
      </c>
      <c r="AE20" s="98">
        <f t="shared" si="1"/>
        <v>188375</v>
      </c>
      <c r="AF20" s="78">
        <f t="shared" si="1"/>
        <v>0</v>
      </c>
      <c r="AG20" s="77">
        <f t="shared" si="1"/>
        <v>0</v>
      </c>
      <c r="AH20" s="98">
        <f t="shared" si="1"/>
        <v>5000</v>
      </c>
      <c r="AI20" s="78">
        <f t="shared" si="1"/>
        <v>0</v>
      </c>
      <c r="AJ20" s="77">
        <f t="shared" si="1"/>
        <v>0</v>
      </c>
      <c r="AK20" s="98">
        <f t="shared" si="1"/>
        <v>50399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5750</v>
      </c>
      <c r="AU20" s="78">
        <f t="shared" si="1"/>
        <v>0</v>
      </c>
      <c r="AV20" s="77">
        <f t="shared" si="1"/>
        <v>0</v>
      </c>
      <c r="AW20" s="98">
        <f t="shared" si="1"/>
        <v>1340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38277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41813.3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1541484.03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50000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1055</v>
      </c>
      <c r="AC24" s="89">
        <v>0</v>
      </c>
      <c r="AD24" s="101"/>
      <c r="AE24" s="97">
        <v>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56055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6163</v>
      </c>
      <c r="AC25" s="89">
        <v>0</v>
      </c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6163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7218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62218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346200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346200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40000</v>
      </c>
      <c r="BS50" s="89">
        <v>0</v>
      </c>
      <c r="BT50" s="101"/>
      <c r="BU50" s="76"/>
      <c r="BV50" s="85">
        <f t="shared" si="9"/>
        <v>40000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386200</v>
      </c>
      <c r="BS51" s="78">
        <f>BS49+BS50</f>
        <v>0</v>
      </c>
      <c r="BT51" s="77">
        <f>BT49+BT50</f>
        <v>0</v>
      </c>
      <c r="BU51" s="85"/>
      <c r="BV51" s="85">
        <f>BV49+BV50</f>
        <v>386200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800189.73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43630</v>
      </c>
      <c r="K53" s="86">
        <f t="shared" si="11"/>
        <v>0</v>
      </c>
      <c r="L53" s="86">
        <f t="shared" si="11"/>
        <v>0</v>
      </c>
      <c r="M53" s="86">
        <f t="shared" si="11"/>
        <v>217885</v>
      </c>
      <c r="N53" s="86">
        <f t="shared" si="11"/>
        <v>0</v>
      </c>
      <c r="O53" s="86">
        <f t="shared" si="11"/>
        <v>0</v>
      </c>
      <c r="P53" s="86">
        <f t="shared" si="11"/>
        <v>6990</v>
      </c>
      <c r="Q53" s="86">
        <f t="shared" si="11"/>
        <v>0</v>
      </c>
      <c r="R53" s="86">
        <f t="shared" si="11"/>
        <v>0</v>
      </c>
      <c r="S53" s="86">
        <f t="shared" si="11"/>
        <v>25948</v>
      </c>
      <c r="T53" s="86">
        <f t="shared" si="11"/>
        <v>0</v>
      </c>
      <c r="U53" s="86">
        <f t="shared" si="11"/>
        <v>0</v>
      </c>
      <c r="V53" s="86">
        <f t="shared" si="11"/>
        <v>22000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156105</v>
      </c>
      <c r="AC53" s="86">
        <f t="shared" si="11"/>
        <v>0</v>
      </c>
      <c r="AD53" s="86">
        <f t="shared" si="11"/>
        <v>0</v>
      </c>
      <c r="AE53" s="86">
        <f t="shared" si="11"/>
        <v>188375</v>
      </c>
      <c r="AF53" s="86">
        <f t="shared" si="11"/>
        <v>0</v>
      </c>
      <c r="AG53" s="86">
        <f t="shared" si="11"/>
        <v>0</v>
      </c>
      <c r="AH53" s="86">
        <f t="shared" si="11"/>
        <v>5000</v>
      </c>
      <c r="AI53" s="86">
        <f t="shared" si="11"/>
        <v>0</v>
      </c>
      <c r="AJ53" s="86">
        <f t="shared" si="11"/>
        <v>0</v>
      </c>
      <c r="AK53" s="86">
        <f t="shared" si="11"/>
        <v>50399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5750</v>
      </c>
      <c r="AU53" s="86">
        <f t="shared" si="11"/>
        <v>0</v>
      </c>
      <c r="AV53" s="86">
        <f t="shared" si="11"/>
        <v>0</v>
      </c>
      <c r="AW53" s="86">
        <f t="shared" si="11"/>
        <v>1340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38277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41813.3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386200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1989902.03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2022-05-31T15:07:30Z</dcterms:modified>
  <cp:category/>
  <cp:version/>
  <cp:contentType/>
  <cp:contentStatus/>
</cp:coreProperties>
</file>