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<sst xmlns="http://schemas.openxmlformats.org/spreadsheetml/2006/main" count="870" uniqueCount="151">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</sst>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760000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4705580</v>
      </c>
      <c r="E10" s="45">
        <v>9181383.53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>
        <v>2000</v>
      </c>
    </row>
    <row r="14" spans="2:5" ht="15">
      <c r="B14" s="13">
        <v>10301</v>
      </c>
      <c r="C14" s="54" t="s">
        <v>11</v>
      </c>
      <c r="D14" s="39">
        <v>570000</v>
      </c>
      <c r="E14" s="45">
        <v>1194595.6099999999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5277580</v>
      </c>
      <c r="E16" s="51">
        <f>E10+E11+E12+E13+E14+E15</f>
        <v>10377979.139999999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365000</v>
      </c>
      <c r="E18" s="45">
        <v>379200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365000</v>
      </c>
      <c r="E23" s="51">
        <f>E18+E19+E20+E21+E22</f>
        <v>379200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251530</v>
      </c>
      <c r="E25" s="45">
        <v>265030.78</v>
      </c>
    </row>
    <row r="26" spans="2:5" ht="15">
      <c r="B26" s="13">
        <v>30200</v>
      </c>
      <c r="C26" s="54" t="s">
        <v>28</v>
      </c>
      <c r="D26" s="39">
        <v>182000</v>
      </c>
      <c r="E26" s="45">
        <v>283662.86</v>
      </c>
    </row>
    <row r="27" spans="2:5" ht="15">
      <c r="B27" s="13">
        <v>30300</v>
      </c>
      <c r="C27" s="54" t="s">
        <v>29</v>
      </c>
      <c r="D27" s="39">
        <v>1000</v>
      </c>
      <c r="E27" s="45">
        <v>1121</v>
      </c>
    </row>
    <row r="28" spans="2:5" ht="15">
      <c r="B28" s="13">
        <v>30400</v>
      </c>
      <c r="C28" s="54" t="s">
        <v>30</v>
      </c>
      <c r="D28" s="49">
        <v>6000</v>
      </c>
      <c r="E28" s="45">
        <v>6000</v>
      </c>
    </row>
    <row r="29" spans="2:5" ht="15">
      <c r="B29" s="13">
        <v>30500</v>
      </c>
      <c r="C29" s="54" t="s">
        <v>31</v>
      </c>
      <c r="D29" s="60">
        <v>669500</v>
      </c>
      <c r="E29" s="50">
        <v>1327796.96</v>
      </c>
    </row>
    <row r="30" spans="2:5" ht="15.75" thickBot="1">
      <c r="B30" s="16">
        <v>30000</v>
      </c>
      <c r="C30" s="15" t="s">
        <v>32</v>
      </c>
      <c r="D30" s="48">
        <f>D25+D26+D27+D28+D29</f>
        <v>1110030</v>
      </c>
      <c r="E30" s="51">
        <f>E25+E26+E27+E28+E29</f>
        <v>1883611.6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154200</v>
      </c>
      <c r="E33" s="59">
        <v>251200</v>
      </c>
    </row>
    <row r="34" spans="2:5" ht="15">
      <c r="B34" s="13">
        <v>40300</v>
      </c>
      <c r="C34" s="54" t="s">
        <v>37</v>
      </c>
      <c r="D34" s="61">
        <v>0</v>
      </c>
      <c r="E34" s="45">
        <v>1003970.89</v>
      </c>
    </row>
    <row r="35" spans="2:5" ht="15">
      <c r="B35" s="13">
        <v>40400</v>
      </c>
      <c r="C35" s="54" t="s">
        <v>38</v>
      </c>
      <c r="D35" s="39">
        <v>292000</v>
      </c>
      <c r="E35" s="45">
        <v>292000</v>
      </c>
    </row>
    <row r="36" spans="2:5" ht="15">
      <c r="B36" s="13">
        <v>40500</v>
      </c>
      <c r="C36" s="54" t="s">
        <v>39</v>
      </c>
      <c r="D36" s="49">
        <v>1090000</v>
      </c>
      <c r="E36" s="50">
        <v>1292019.75</v>
      </c>
    </row>
    <row r="37" spans="2:5" ht="15.75" thickBot="1">
      <c r="B37" s="16">
        <v>40000</v>
      </c>
      <c r="C37" s="15" t="s">
        <v>40</v>
      </c>
      <c r="D37" s="48">
        <f>D32+D33+D34+D35+D36</f>
        <v>1536200</v>
      </c>
      <c r="E37" s="51">
        <f>E32+E33+E34+E35+E36</f>
        <v>2839190.64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374200</v>
      </c>
      <c r="E47" s="45">
        <v>972480.97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374200</v>
      </c>
      <c r="E49" s="51">
        <f>E45+E46+E47+E48</f>
        <v>972480.97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2610164</v>
      </c>
      <c r="E51" s="62">
        <v>2643541.57</v>
      </c>
    </row>
    <row r="52" spans="2:5" ht="15.75" thickBot="1">
      <c r="B52" s="16">
        <v>70000</v>
      </c>
      <c r="C52" s="15" t="s">
        <v>58</v>
      </c>
      <c r="D52" s="48">
        <f>D51</f>
        <v>2610164</v>
      </c>
      <c r="E52" s="51">
        <f>E51</f>
        <v>2643541.57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1257000</v>
      </c>
      <c r="E54" s="45">
        <v>1286039.05</v>
      </c>
    </row>
    <row r="55" spans="2:5" ht="15">
      <c r="B55" s="13">
        <v>90200</v>
      </c>
      <c r="C55" s="54" t="s">
        <v>62</v>
      </c>
      <c r="D55" s="61">
        <v>315000</v>
      </c>
      <c r="E55" s="62">
        <v>368327.14</v>
      </c>
    </row>
    <row r="56" spans="2:5" ht="15.75" thickBot="1">
      <c r="B56" s="16">
        <v>90000</v>
      </c>
      <c r="C56" s="15" t="s">
        <v>63</v>
      </c>
      <c r="D56" s="48">
        <f>D54+D55</f>
        <v>1572000</v>
      </c>
      <c r="E56" s="51">
        <f>E54+E55</f>
        <v>1654366.19</v>
      </c>
    </row>
    <row r="57" spans="2:5" ht="16.5" thickBot="1" thickTop="1">
      <c r="B57" s="109" t="s">
        <v>64</v>
      </c>
      <c r="C57" s="110"/>
      <c r="D57" s="52">
        <f>D16+D23+D30+D37+D43+D49+D52+D56</f>
        <v>12845174</v>
      </c>
      <c r="E57" s="55">
        <f>E16+E23+E30+E37+E43+E49+E52+E56</f>
        <v>20750370.11</v>
      </c>
    </row>
    <row r="58" spans="2:5" ht="16.5" thickBot="1" thickTop="1">
      <c r="B58" s="109" t="s">
        <v>65</v>
      </c>
      <c r="C58" s="110"/>
      <c r="D58" s="52">
        <f>D57+D5+D6+D7+D8</f>
        <v>13605174</v>
      </c>
      <c r="E58" s="55">
        <f>E57+E5+E6+E7+E8</f>
        <v>20750370.11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4825000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550000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5377000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254530</v>
      </c>
      <c r="E25" s="45"/>
    </row>
    <row r="26" spans="2:5" ht="15">
      <c r="B26" s="13">
        <v>30200</v>
      </c>
      <c r="C26" s="54" t="s">
        <v>28</v>
      </c>
      <c r="D26" s="39">
        <v>201000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>
        <v>5000</v>
      </c>
      <c r="E28" s="45"/>
    </row>
    <row r="29" spans="2:5" ht="15">
      <c r="B29" s="13">
        <v>30500</v>
      </c>
      <c r="C29" s="54" t="s">
        <v>31</v>
      </c>
      <c r="D29" s="60">
        <v>664000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1125530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43425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27000</v>
      </c>
      <c r="E35" s="45"/>
    </row>
    <row r="36" spans="2:5" ht="15">
      <c r="B36" s="13">
        <v>40500</v>
      </c>
      <c r="C36" s="54" t="s">
        <v>39</v>
      </c>
      <c r="D36" s="49">
        <v>740000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810425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2636265</v>
      </c>
      <c r="E51" s="62"/>
    </row>
    <row r="52" spans="2:5" ht="15.75" thickBot="1">
      <c r="B52" s="16">
        <v>70000</v>
      </c>
      <c r="C52" s="15" t="s">
        <v>58</v>
      </c>
      <c r="D52" s="48">
        <f>D51</f>
        <v>2636265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1257000</v>
      </c>
      <c r="E54" s="45"/>
    </row>
    <row r="55" spans="2:5" ht="15">
      <c r="B55" s="13">
        <v>90200</v>
      </c>
      <c r="C55" s="54" t="s">
        <v>62</v>
      </c>
      <c r="D55" s="61">
        <v>315000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1572000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12081220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12081220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4895000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2000</v>
      </c>
      <c r="E13" s="45"/>
    </row>
    <row r="14" spans="2:5" ht="15">
      <c r="B14" s="13">
        <v>10301</v>
      </c>
      <c r="C14" s="54" t="s">
        <v>11</v>
      </c>
      <c r="D14" s="39">
        <v>530000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5427000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355000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355000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254530</v>
      </c>
      <c r="E25" s="45"/>
    </row>
    <row r="26" spans="2:5" ht="15">
      <c r="B26" s="13">
        <v>30200</v>
      </c>
      <c r="C26" s="54" t="s">
        <v>28</v>
      </c>
      <c r="D26" s="39">
        <v>201000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>
        <v>5000</v>
      </c>
      <c r="E28" s="45"/>
    </row>
    <row r="29" spans="2:5" ht="15">
      <c r="B29" s="13">
        <v>30500</v>
      </c>
      <c r="C29" s="54" t="s">
        <v>31</v>
      </c>
      <c r="D29" s="60">
        <v>574000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1035530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27000</v>
      </c>
      <c r="E35" s="45"/>
    </row>
    <row r="36" spans="2:5" ht="15">
      <c r="B36" s="13">
        <v>40500</v>
      </c>
      <c r="C36" s="54" t="s">
        <v>39</v>
      </c>
      <c r="D36" s="49">
        <v>640000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667000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2662628</v>
      </c>
      <c r="E51" s="62"/>
    </row>
    <row r="52" spans="2:5" ht="15.75" thickBot="1">
      <c r="B52" s="16">
        <v>70000</v>
      </c>
      <c r="C52" s="15" t="s">
        <v>58</v>
      </c>
      <c r="D52" s="48">
        <f>D51</f>
        <v>2662628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1257000</v>
      </c>
      <c r="E54" s="45"/>
    </row>
    <row r="55" spans="2:5" ht="15">
      <c r="B55" s="13">
        <v>90200</v>
      </c>
      <c r="C55" s="54" t="s">
        <v>62</v>
      </c>
      <c r="D55" s="61">
        <v>315000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1572000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11719158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11719158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1084794</v>
      </c>
      <c r="E10" s="89">
        <v>0</v>
      </c>
      <c r="F10" s="90">
        <v>1177125.6099999999</v>
      </c>
      <c r="G10" s="88"/>
      <c r="H10" s="89"/>
      <c r="I10" s="90"/>
      <c r="J10" s="97">
        <v>196110</v>
      </c>
      <c r="K10" s="89">
        <v>0</v>
      </c>
      <c r="L10" s="101">
        <v>203758.29</v>
      </c>
      <c r="M10" s="91"/>
      <c r="N10" s="89"/>
      <c r="O10" s="90"/>
      <c r="P10" s="91">
        <v>27690</v>
      </c>
      <c r="Q10" s="89">
        <v>0</v>
      </c>
      <c r="R10" s="90">
        <v>28135.09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37630</v>
      </c>
      <c r="AC10" s="89">
        <v>0</v>
      </c>
      <c r="AD10" s="90">
        <v>37813.07</v>
      </c>
      <c r="AE10" s="91"/>
      <c r="AF10" s="89"/>
      <c r="AG10" s="90"/>
      <c r="AH10" s="91"/>
      <c r="AI10" s="89"/>
      <c r="AJ10" s="90"/>
      <c r="AK10" s="91">
        <v>156230</v>
      </c>
      <c r="AL10" s="89">
        <v>0</v>
      </c>
      <c r="AM10" s="90">
        <v>168087.82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1502454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1614919.8800000001</v>
      </c>
    </row>
    <row r="11" spans="2:76" ht="15">
      <c r="B11" s="13">
        <v>102</v>
      </c>
      <c r="C11" s="25" t="s">
        <v>92</v>
      </c>
      <c r="D11" s="88">
        <v>68350</v>
      </c>
      <c r="E11" s="89">
        <v>0</v>
      </c>
      <c r="F11" s="90">
        <v>74944.23</v>
      </c>
      <c r="G11" s="88"/>
      <c r="H11" s="89"/>
      <c r="I11" s="90"/>
      <c r="J11" s="97">
        <v>12870</v>
      </c>
      <c r="K11" s="89">
        <v>0</v>
      </c>
      <c r="L11" s="101">
        <v>13048.86</v>
      </c>
      <c r="M11" s="91"/>
      <c r="N11" s="89"/>
      <c r="O11" s="90"/>
      <c r="P11" s="91">
        <v>1860</v>
      </c>
      <c r="Q11" s="89">
        <v>0</v>
      </c>
      <c r="R11" s="90">
        <v>1938.82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2520</v>
      </c>
      <c r="AC11" s="89">
        <v>0</v>
      </c>
      <c r="AD11" s="90">
        <v>2548.43</v>
      </c>
      <c r="AE11" s="91"/>
      <c r="AF11" s="89"/>
      <c r="AG11" s="90"/>
      <c r="AH11" s="91"/>
      <c r="AI11" s="89"/>
      <c r="AJ11" s="90"/>
      <c r="AK11" s="91">
        <v>10190</v>
      </c>
      <c r="AL11" s="89">
        <v>0</v>
      </c>
      <c r="AM11" s="90">
        <v>10374.1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95790</v>
      </c>
      <c r="BW11" s="77">
        <f t="shared" si="1"/>
        <v>0</v>
      </c>
      <c r="BX11" s="79">
        <f t="shared" si="2"/>
        <v>102854.44</v>
      </c>
    </row>
    <row r="12" spans="2:76" ht="15">
      <c r="B12" s="13">
        <v>103</v>
      </c>
      <c r="C12" s="25" t="s">
        <v>93</v>
      </c>
      <c r="D12" s="88">
        <v>638100</v>
      </c>
      <c r="E12" s="89">
        <v>0</v>
      </c>
      <c r="F12" s="90">
        <v>956995.73</v>
      </c>
      <c r="G12" s="88"/>
      <c r="H12" s="89"/>
      <c r="I12" s="90"/>
      <c r="J12" s="97">
        <v>30500</v>
      </c>
      <c r="K12" s="89">
        <v>0</v>
      </c>
      <c r="L12" s="101">
        <v>41661.27</v>
      </c>
      <c r="M12" s="91">
        <v>618200</v>
      </c>
      <c r="N12" s="89">
        <v>0</v>
      </c>
      <c r="O12" s="90">
        <v>971425.4000000001</v>
      </c>
      <c r="P12" s="91">
        <v>248000</v>
      </c>
      <c r="Q12" s="89">
        <v>0</v>
      </c>
      <c r="R12" s="90">
        <v>374505.50999999995</v>
      </c>
      <c r="S12" s="91">
        <v>81000</v>
      </c>
      <c r="T12" s="89">
        <v>0</v>
      </c>
      <c r="U12" s="90">
        <v>134539.18</v>
      </c>
      <c r="V12" s="91">
        <v>17000</v>
      </c>
      <c r="W12" s="89">
        <v>0</v>
      </c>
      <c r="X12" s="90">
        <v>34693.4</v>
      </c>
      <c r="Y12" s="91">
        <v>0</v>
      </c>
      <c r="Z12" s="89">
        <v>0</v>
      </c>
      <c r="AA12" s="90">
        <v>0</v>
      </c>
      <c r="AB12" s="91">
        <v>1208000</v>
      </c>
      <c r="AC12" s="89">
        <v>0</v>
      </c>
      <c r="AD12" s="90">
        <v>1898620.2200000002</v>
      </c>
      <c r="AE12" s="91">
        <v>513000</v>
      </c>
      <c r="AF12" s="89">
        <v>0</v>
      </c>
      <c r="AG12" s="90">
        <v>705784.62</v>
      </c>
      <c r="AH12" s="91"/>
      <c r="AI12" s="89"/>
      <c r="AJ12" s="90"/>
      <c r="AK12" s="91">
        <v>97500</v>
      </c>
      <c r="AL12" s="89">
        <v>0</v>
      </c>
      <c r="AM12" s="90">
        <v>148680.02</v>
      </c>
      <c r="AN12" s="91"/>
      <c r="AO12" s="89"/>
      <c r="AP12" s="90"/>
      <c r="AQ12" s="91">
        <v>8500</v>
      </c>
      <c r="AR12" s="89">
        <v>0</v>
      </c>
      <c r="AS12" s="90">
        <v>9377.67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3459800</v>
      </c>
      <c r="BW12" s="77">
        <f t="shared" si="1"/>
        <v>0</v>
      </c>
      <c r="BX12" s="79">
        <f t="shared" si="2"/>
        <v>5276283.0200000005</v>
      </c>
    </row>
    <row r="13" spans="2:76" ht="15">
      <c r="B13" s="13">
        <v>104</v>
      </c>
      <c r="C13" s="25" t="s">
        <v>19</v>
      </c>
      <c r="D13" s="88">
        <v>108740</v>
      </c>
      <c r="E13" s="89">
        <v>0</v>
      </c>
      <c r="F13" s="90">
        <v>302406.96</v>
      </c>
      <c r="G13" s="88">
        <v>0</v>
      </c>
      <c r="H13" s="89">
        <v>0</v>
      </c>
      <c r="I13" s="90">
        <v>3000</v>
      </c>
      <c r="J13" s="97"/>
      <c r="K13" s="89"/>
      <c r="L13" s="101"/>
      <c r="M13" s="91">
        <v>165000</v>
      </c>
      <c r="N13" s="89">
        <v>0</v>
      </c>
      <c r="O13" s="90">
        <v>217000</v>
      </c>
      <c r="P13" s="91">
        <v>79500</v>
      </c>
      <c r="Q13" s="89">
        <v>0</v>
      </c>
      <c r="R13" s="90">
        <v>94500</v>
      </c>
      <c r="S13" s="91">
        <v>78000</v>
      </c>
      <c r="T13" s="89">
        <v>0</v>
      </c>
      <c r="U13" s="90">
        <v>91000</v>
      </c>
      <c r="V13" s="91">
        <v>17000</v>
      </c>
      <c r="W13" s="89">
        <v>0</v>
      </c>
      <c r="X13" s="90">
        <v>17000</v>
      </c>
      <c r="Y13" s="91">
        <v>0</v>
      </c>
      <c r="Z13" s="89">
        <v>0</v>
      </c>
      <c r="AA13" s="90">
        <v>0</v>
      </c>
      <c r="AB13" s="91"/>
      <c r="AC13" s="89"/>
      <c r="AD13" s="90"/>
      <c r="AE13" s="91">
        <v>45500</v>
      </c>
      <c r="AF13" s="89">
        <v>0</v>
      </c>
      <c r="AG13" s="90">
        <v>87324.35</v>
      </c>
      <c r="AH13" s="91">
        <v>4500</v>
      </c>
      <c r="AI13" s="89">
        <v>0</v>
      </c>
      <c r="AJ13" s="90">
        <v>4500</v>
      </c>
      <c r="AK13" s="91">
        <v>326000</v>
      </c>
      <c r="AL13" s="89">
        <v>0</v>
      </c>
      <c r="AM13" s="90">
        <v>397061.70000000007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4000</v>
      </c>
      <c r="AX13" s="89">
        <v>0</v>
      </c>
      <c r="AY13" s="101">
        <v>4810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828240</v>
      </c>
      <c r="BW13" s="77">
        <f t="shared" si="1"/>
        <v>0</v>
      </c>
      <c r="BX13" s="79">
        <f t="shared" si="2"/>
        <v>1218603.01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3000</v>
      </c>
      <c r="E16" s="89">
        <v>0</v>
      </c>
      <c r="F16" s="90">
        <v>6080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12700</v>
      </c>
      <c r="T16" s="89">
        <v>0</v>
      </c>
      <c r="U16" s="90">
        <v>26720</v>
      </c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178500.59</v>
      </c>
      <c r="BM16" s="89">
        <v>0</v>
      </c>
      <c r="BN16" s="90">
        <v>367446.11000000004</v>
      </c>
      <c r="BO16" s="91"/>
      <c r="BP16" s="89"/>
      <c r="BQ16" s="90"/>
      <c r="BR16" s="97"/>
      <c r="BS16" s="89"/>
      <c r="BT16" s="101"/>
      <c r="BU16" s="76"/>
      <c r="BV16" s="85">
        <f t="shared" si="0"/>
        <v>194200.59</v>
      </c>
      <c r="BW16" s="77">
        <f t="shared" si="1"/>
        <v>0</v>
      </c>
      <c r="BX16" s="79">
        <f t="shared" si="2"/>
        <v>400246.11000000004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150300</v>
      </c>
      <c r="E19" s="89">
        <v>0</v>
      </c>
      <c r="F19" s="90">
        <v>192463.96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>
        <v>1000</v>
      </c>
      <c r="AI19" s="89">
        <v>0</v>
      </c>
      <c r="AJ19" s="101">
        <v>1000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494425.41</v>
      </c>
      <c r="BJ19" s="89">
        <v>0</v>
      </c>
      <c r="BK19" s="101">
        <v>100000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645725.4099999999</v>
      </c>
      <c r="BW19" s="77">
        <f t="shared" si="1"/>
        <v>0</v>
      </c>
      <c r="BX19" s="79">
        <f t="shared" si="2"/>
        <v>293463.95999999996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2053284</v>
      </c>
      <c r="E20" s="78">
        <f t="shared" si="3"/>
        <v>0</v>
      </c>
      <c r="F20" s="79">
        <f t="shared" si="3"/>
        <v>2710016.4899999998</v>
      </c>
      <c r="G20" s="85">
        <f t="shared" si="3"/>
        <v>0</v>
      </c>
      <c r="H20" s="78">
        <f t="shared" si="3"/>
        <v>0</v>
      </c>
      <c r="I20" s="79">
        <f t="shared" si="3"/>
        <v>3000</v>
      </c>
      <c r="J20" s="98">
        <f t="shared" si="3"/>
        <v>239480</v>
      </c>
      <c r="K20" s="78">
        <f t="shared" si="3"/>
        <v>0</v>
      </c>
      <c r="L20" s="77">
        <f t="shared" si="3"/>
        <v>258468.42</v>
      </c>
      <c r="M20" s="98">
        <f t="shared" si="3"/>
        <v>783200</v>
      </c>
      <c r="N20" s="78">
        <f t="shared" si="3"/>
        <v>0</v>
      </c>
      <c r="O20" s="77">
        <f t="shared" si="3"/>
        <v>1188425.4000000001</v>
      </c>
      <c r="P20" s="98">
        <f t="shared" si="3"/>
        <v>357050</v>
      </c>
      <c r="Q20" s="78">
        <f t="shared" si="3"/>
        <v>0</v>
      </c>
      <c r="R20" s="77">
        <f t="shared" si="3"/>
        <v>499079.4199999999</v>
      </c>
      <c r="S20" s="98">
        <f t="shared" si="3"/>
        <v>171700</v>
      </c>
      <c r="T20" s="78">
        <f t="shared" si="3"/>
        <v>0</v>
      </c>
      <c r="U20" s="77">
        <f t="shared" si="3"/>
        <v>252259.18</v>
      </c>
      <c r="V20" s="98">
        <f t="shared" si="3"/>
        <v>34000</v>
      </c>
      <c r="W20" s="78">
        <f t="shared" si="3"/>
        <v>0</v>
      </c>
      <c r="X20" s="77">
        <f t="shared" si="3"/>
        <v>51693.4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1248150</v>
      </c>
      <c r="AC20" s="78">
        <f t="shared" si="3"/>
        <v>0</v>
      </c>
      <c r="AD20" s="77">
        <f t="shared" si="3"/>
        <v>1938981.7200000002</v>
      </c>
      <c r="AE20" s="98">
        <f t="shared" si="3"/>
        <v>558500</v>
      </c>
      <c r="AF20" s="78">
        <f t="shared" si="3"/>
        <v>0</v>
      </c>
      <c r="AG20" s="77">
        <f t="shared" si="3"/>
        <v>793108.97</v>
      </c>
      <c r="AH20" s="98">
        <f t="shared" si="3"/>
        <v>5500</v>
      </c>
      <c r="AI20" s="78">
        <f t="shared" si="3"/>
        <v>0</v>
      </c>
      <c r="AJ20" s="77">
        <f t="shared" si="3"/>
        <v>5500</v>
      </c>
      <c r="AK20" s="98">
        <f t="shared" si="3"/>
        <v>589920</v>
      </c>
      <c r="AL20" s="78">
        <f t="shared" si="3"/>
        <v>0</v>
      </c>
      <c r="AM20" s="77">
        <f t="shared" si="3"/>
        <v>724203.6400000001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8500</v>
      </c>
      <c r="AR20" s="78">
        <f t="shared" si="3"/>
        <v>0</v>
      </c>
      <c r="AS20" s="77">
        <f t="shared" si="3"/>
        <v>9377.67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4000</v>
      </c>
      <c r="AX20" s="78">
        <f t="shared" si="3"/>
        <v>0</v>
      </c>
      <c r="AY20" s="77">
        <f t="shared" si="3"/>
        <v>4810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494425.41</v>
      </c>
      <c r="BJ20" s="78">
        <f t="shared" si="3"/>
        <v>0</v>
      </c>
      <c r="BK20" s="77">
        <f t="shared" si="3"/>
        <v>100000</v>
      </c>
      <c r="BL20" s="98">
        <f t="shared" si="3"/>
        <v>178500.59</v>
      </c>
      <c r="BM20" s="78">
        <f t="shared" si="3"/>
        <v>0</v>
      </c>
      <c r="BN20" s="77">
        <f t="shared" si="3"/>
        <v>367446.11000000004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6726210</v>
      </c>
      <c r="BW20" s="77">
        <f>BW10+BW11+BW12+BW13+BW14+BW15+BW16+BW17+BW18+BW19</f>
        <v>0</v>
      </c>
      <c r="BX20" s="95">
        <f>BX10+BX11+BX12+BX13+BX14+BX15+BX16+BX17+BX18+BX19</f>
        <v>8906370.420000002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175000</v>
      </c>
      <c r="E24" s="89">
        <v>0</v>
      </c>
      <c r="F24" s="90">
        <v>650383.4600000001</v>
      </c>
      <c r="G24" s="88"/>
      <c r="H24" s="89"/>
      <c r="I24" s="90"/>
      <c r="J24" s="97">
        <v>0</v>
      </c>
      <c r="K24" s="89">
        <v>0</v>
      </c>
      <c r="L24" s="101">
        <v>483</v>
      </c>
      <c r="M24" s="97">
        <v>247200</v>
      </c>
      <c r="N24" s="89">
        <v>0</v>
      </c>
      <c r="O24" s="101">
        <v>1525702.9700000002</v>
      </c>
      <c r="P24" s="97">
        <v>150000</v>
      </c>
      <c r="Q24" s="89">
        <v>0</v>
      </c>
      <c r="R24" s="101">
        <v>150000</v>
      </c>
      <c r="S24" s="97">
        <v>910000</v>
      </c>
      <c r="T24" s="89">
        <v>0</v>
      </c>
      <c r="U24" s="101">
        <v>929463.54</v>
      </c>
      <c r="V24" s="97"/>
      <c r="W24" s="89"/>
      <c r="X24" s="101"/>
      <c r="Y24" s="97">
        <v>61000</v>
      </c>
      <c r="Z24" s="89">
        <v>0</v>
      </c>
      <c r="AA24" s="101">
        <v>70838.35999999999</v>
      </c>
      <c r="AB24" s="97">
        <v>270000</v>
      </c>
      <c r="AC24" s="89">
        <v>0</v>
      </c>
      <c r="AD24" s="101">
        <v>301668.76</v>
      </c>
      <c r="AE24" s="97">
        <v>280000</v>
      </c>
      <c r="AF24" s="89">
        <v>0</v>
      </c>
      <c r="AG24" s="101">
        <v>572567.8799999999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94194.05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2093200</v>
      </c>
      <c r="BW24" s="77">
        <f t="shared" si="4"/>
        <v>0</v>
      </c>
      <c r="BX24" s="79">
        <f t="shared" si="4"/>
        <v>4295302.02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154200</v>
      </c>
      <c r="AC25" s="89">
        <v>0</v>
      </c>
      <c r="AD25" s="101">
        <v>184270.56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154200</v>
      </c>
      <c r="BW25" s="77">
        <f t="shared" si="4"/>
        <v>0</v>
      </c>
      <c r="BX25" s="79">
        <f t="shared" si="4"/>
        <v>184270.56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30000</v>
      </c>
      <c r="BD27" s="89">
        <v>0</v>
      </c>
      <c r="BE27" s="101">
        <v>89000</v>
      </c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30000</v>
      </c>
      <c r="BW27" s="77">
        <f t="shared" si="4"/>
        <v>0</v>
      </c>
      <c r="BX27" s="79">
        <f t="shared" si="4"/>
        <v>89000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175000</v>
      </c>
      <c r="E28" s="78">
        <f t="shared" si="5"/>
        <v>0</v>
      </c>
      <c r="F28" s="79">
        <f t="shared" si="5"/>
        <v>650383.4600000001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483</v>
      </c>
      <c r="M28" s="98">
        <f t="shared" si="5"/>
        <v>247200</v>
      </c>
      <c r="N28" s="78">
        <f t="shared" si="5"/>
        <v>0</v>
      </c>
      <c r="O28" s="77">
        <f t="shared" si="5"/>
        <v>1525702.9700000002</v>
      </c>
      <c r="P28" s="98">
        <f t="shared" si="5"/>
        <v>150000</v>
      </c>
      <c r="Q28" s="78">
        <f t="shared" si="5"/>
        <v>0</v>
      </c>
      <c r="R28" s="77">
        <f t="shared" si="5"/>
        <v>150000</v>
      </c>
      <c r="S28" s="98">
        <f t="shared" si="5"/>
        <v>910000</v>
      </c>
      <c r="T28" s="78">
        <f t="shared" si="5"/>
        <v>0</v>
      </c>
      <c r="U28" s="77">
        <f t="shared" si="5"/>
        <v>929463.54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61000</v>
      </c>
      <c r="Z28" s="78">
        <f t="shared" si="5"/>
        <v>0</v>
      </c>
      <c r="AA28" s="77">
        <f t="shared" si="5"/>
        <v>70838.35999999999</v>
      </c>
      <c r="AB28" s="98">
        <f t="shared" si="5"/>
        <v>424200</v>
      </c>
      <c r="AC28" s="78">
        <f t="shared" si="5"/>
        <v>0</v>
      </c>
      <c r="AD28" s="77">
        <f t="shared" si="5"/>
        <v>485939.32</v>
      </c>
      <c r="AE28" s="98">
        <f t="shared" si="5"/>
        <v>280000</v>
      </c>
      <c r="AF28" s="78">
        <f t="shared" si="5"/>
        <v>0</v>
      </c>
      <c r="AG28" s="77">
        <f t="shared" si="5"/>
        <v>572567.8799999999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94194.05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30000</v>
      </c>
      <c r="BD28" s="78">
        <f t="shared" si="6"/>
        <v>0</v>
      </c>
      <c r="BE28" s="77">
        <f t="shared" si="6"/>
        <v>89000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2277400</v>
      </c>
      <c r="BW28" s="77">
        <f>BW23+BW24+BW25+BW26+BW27</f>
        <v>0</v>
      </c>
      <c r="BX28" s="95">
        <f>BX23+BX24+BX25+BX26+BX27</f>
        <v>4568572.579999999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419400</v>
      </c>
      <c r="BM40" s="89">
        <v>0</v>
      </c>
      <c r="BN40" s="101">
        <v>792533.3400000001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419400</v>
      </c>
      <c r="BW40" s="77">
        <f t="shared" si="10"/>
        <v>0</v>
      </c>
      <c r="BX40" s="79">
        <f t="shared" si="10"/>
        <v>792533.3400000001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419400</v>
      </c>
      <c r="BM42" s="78">
        <f t="shared" si="12"/>
        <v>0</v>
      </c>
      <c r="BN42" s="77">
        <f t="shared" si="12"/>
        <v>792533.3400000001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419400</v>
      </c>
      <c r="BW42" s="77">
        <f>BW38+BW39+BW40+BW41</f>
        <v>0</v>
      </c>
      <c r="BX42" s="95">
        <f>BX38+BX39+BX40+BX41</f>
        <v>792533.3400000001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2610164</v>
      </c>
      <c r="BP45" s="89">
        <v>0</v>
      </c>
      <c r="BQ45" s="101">
        <v>2610164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2610164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2610164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2610164</v>
      </c>
      <c r="BP46" s="78">
        <f>BP45</f>
        <v>0</v>
      </c>
      <c r="BQ46" s="95">
        <f>BQ45</f>
        <v>2610164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2610164</v>
      </c>
      <c r="BW46" s="77">
        <f>BW45</f>
        <v>0</v>
      </c>
      <c r="BX46" s="95">
        <f>BX45</f>
        <v>2610164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1257000</v>
      </c>
      <c r="BS49" s="89">
        <v>0</v>
      </c>
      <c r="BT49" s="101">
        <v>1303661.92</v>
      </c>
      <c r="BU49" s="76"/>
      <c r="BV49" s="85">
        <f aca="true" t="shared" si="15" ref="BV49:BX50">D49+G49+J49+M49+P49+S49+V49+Y49+AB49+AE49+AH49+AK49+AN49+AQ49+AT49+AW49+AZ49+BC49+BF49+BI49+BL49+BO49+BR49</f>
        <v>1257000</v>
      </c>
      <c r="BW49" s="77">
        <f t="shared" si="15"/>
        <v>0</v>
      </c>
      <c r="BX49" s="79">
        <f t="shared" si="15"/>
        <v>1303661.92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315000</v>
      </c>
      <c r="BS50" s="89">
        <v>0</v>
      </c>
      <c r="BT50" s="101">
        <v>418048.52</v>
      </c>
      <c r="BU50" s="76"/>
      <c r="BV50" s="85">
        <f t="shared" si="15"/>
        <v>315000</v>
      </c>
      <c r="BW50" s="77">
        <f t="shared" si="15"/>
        <v>0</v>
      </c>
      <c r="BX50" s="79">
        <f t="shared" si="15"/>
        <v>418048.52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1572000</v>
      </c>
      <c r="BS51" s="78">
        <f>BS49+BS50</f>
        <v>0</v>
      </c>
      <c r="BT51" s="77">
        <f>BT49+BT50</f>
        <v>1721710.44</v>
      </c>
      <c r="BU51" s="85"/>
      <c r="BV51" s="85">
        <f>BV49+BV50</f>
        <v>1572000</v>
      </c>
      <c r="BW51" s="77">
        <f>BW49+BW50</f>
        <v>0</v>
      </c>
      <c r="BX51" s="95">
        <f>BX49+BX50</f>
        <v>1721710.44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2228284</v>
      </c>
      <c r="E53" s="86">
        <f t="shared" si="18"/>
        <v>0</v>
      </c>
      <c r="F53" s="86">
        <f t="shared" si="18"/>
        <v>3360399.9499999997</v>
      </c>
      <c r="G53" s="86">
        <f t="shared" si="18"/>
        <v>0</v>
      </c>
      <c r="H53" s="86">
        <f t="shared" si="18"/>
        <v>0</v>
      </c>
      <c r="I53" s="86">
        <f t="shared" si="18"/>
        <v>3000</v>
      </c>
      <c r="J53" s="86">
        <f t="shared" si="18"/>
        <v>239480</v>
      </c>
      <c r="K53" s="86">
        <f t="shared" si="18"/>
        <v>0</v>
      </c>
      <c r="L53" s="86">
        <f t="shared" si="18"/>
        <v>258951.42</v>
      </c>
      <c r="M53" s="86">
        <f t="shared" si="18"/>
        <v>1030400</v>
      </c>
      <c r="N53" s="86">
        <f t="shared" si="18"/>
        <v>0</v>
      </c>
      <c r="O53" s="86">
        <f t="shared" si="18"/>
        <v>2714128.37</v>
      </c>
      <c r="P53" s="86">
        <f t="shared" si="18"/>
        <v>507050</v>
      </c>
      <c r="Q53" s="86">
        <f t="shared" si="18"/>
        <v>0</v>
      </c>
      <c r="R53" s="86">
        <f t="shared" si="18"/>
        <v>649079.4199999999</v>
      </c>
      <c r="S53" s="86">
        <f t="shared" si="18"/>
        <v>1081700</v>
      </c>
      <c r="T53" s="86">
        <f t="shared" si="18"/>
        <v>0</v>
      </c>
      <c r="U53" s="86">
        <f t="shared" si="18"/>
        <v>1181722.72</v>
      </c>
      <c r="V53" s="86">
        <f t="shared" si="18"/>
        <v>34000</v>
      </c>
      <c r="W53" s="86">
        <f t="shared" si="18"/>
        <v>0</v>
      </c>
      <c r="X53" s="86">
        <f t="shared" si="18"/>
        <v>51693.4</v>
      </c>
      <c r="Y53" s="86">
        <f t="shared" si="18"/>
        <v>61000</v>
      </c>
      <c r="Z53" s="86">
        <f t="shared" si="18"/>
        <v>0</v>
      </c>
      <c r="AA53" s="86">
        <f t="shared" si="18"/>
        <v>70838.35999999999</v>
      </c>
      <c r="AB53" s="86">
        <f t="shared" si="18"/>
        <v>1672350</v>
      </c>
      <c r="AC53" s="86">
        <f t="shared" si="18"/>
        <v>0</v>
      </c>
      <c r="AD53" s="86">
        <f t="shared" si="18"/>
        <v>2424921.04</v>
      </c>
      <c r="AE53" s="86">
        <f t="shared" si="18"/>
        <v>838500</v>
      </c>
      <c r="AF53" s="86">
        <f t="shared" si="18"/>
        <v>0</v>
      </c>
      <c r="AG53" s="86">
        <f t="shared" si="18"/>
        <v>1365676.8499999999</v>
      </c>
      <c r="AH53" s="86">
        <f t="shared" si="18"/>
        <v>5500</v>
      </c>
      <c r="AI53" s="86">
        <f t="shared" si="18"/>
        <v>0</v>
      </c>
      <c r="AJ53" s="86">
        <f aca="true" t="shared" si="19" ref="AJ53:BT53">AJ20+AJ28+AJ35+AJ42+AJ46+AJ51</f>
        <v>5500</v>
      </c>
      <c r="AK53" s="86">
        <f t="shared" si="19"/>
        <v>589920</v>
      </c>
      <c r="AL53" s="86">
        <f t="shared" si="19"/>
        <v>0</v>
      </c>
      <c r="AM53" s="86">
        <f t="shared" si="19"/>
        <v>724203.6400000001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8500</v>
      </c>
      <c r="AR53" s="86">
        <f t="shared" si="19"/>
        <v>0</v>
      </c>
      <c r="AS53" s="86">
        <f t="shared" si="19"/>
        <v>103571.72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4000</v>
      </c>
      <c r="AX53" s="86">
        <f t="shared" si="19"/>
        <v>0</v>
      </c>
      <c r="AY53" s="86">
        <f t="shared" si="19"/>
        <v>4810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30000</v>
      </c>
      <c r="BD53" s="86">
        <f t="shared" si="19"/>
        <v>0</v>
      </c>
      <c r="BE53" s="86">
        <f t="shared" si="19"/>
        <v>89000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494425.41</v>
      </c>
      <c r="BJ53" s="86">
        <f t="shared" si="19"/>
        <v>0</v>
      </c>
      <c r="BK53" s="86">
        <f t="shared" si="19"/>
        <v>100000</v>
      </c>
      <c r="BL53" s="86">
        <f t="shared" si="19"/>
        <v>597900.59</v>
      </c>
      <c r="BM53" s="86">
        <f t="shared" si="19"/>
        <v>0</v>
      </c>
      <c r="BN53" s="86">
        <f t="shared" si="19"/>
        <v>1159979.4500000002</v>
      </c>
      <c r="BO53" s="86">
        <f t="shared" si="19"/>
        <v>2610164</v>
      </c>
      <c r="BP53" s="86">
        <f t="shared" si="19"/>
        <v>0</v>
      </c>
      <c r="BQ53" s="86">
        <f t="shared" si="19"/>
        <v>2610164</v>
      </c>
      <c r="BR53" s="86">
        <f t="shared" si="19"/>
        <v>1572000</v>
      </c>
      <c r="BS53" s="86">
        <f t="shared" si="19"/>
        <v>0</v>
      </c>
      <c r="BT53" s="86">
        <f t="shared" si="19"/>
        <v>1721710.44</v>
      </c>
      <c r="BU53" s="86">
        <f>BU8</f>
        <v>0</v>
      </c>
      <c r="BV53" s="102">
        <f>BV8+BV20+BV28+BV35+BV42+BV46+BV51</f>
        <v>13605174</v>
      </c>
      <c r="BW53" s="87">
        <f>BW20+BW28+BW35+BW42+BW46+BW51</f>
        <v>0</v>
      </c>
      <c r="BX53" s="87">
        <f>BX20+BX28+BX35+BX42+BX46+BX51</f>
        <v>18599350.78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1088034</v>
      </c>
      <c r="E10" s="89">
        <v>0</v>
      </c>
      <c r="F10" s="90"/>
      <c r="G10" s="88"/>
      <c r="H10" s="89"/>
      <c r="I10" s="90"/>
      <c r="J10" s="97">
        <v>196240</v>
      </c>
      <c r="K10" s="89">
        <v>0</v>
      </c>
      <c r="L10" s="101"/>
      <c r="M10" s="91"/>
      <c r="N10" s="89"/>
      <c r="O10" s="90"/>
      <c r="P10" s="91">
        <v>27800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38100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156520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1506694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68450</v>
      </c>
      <c r="E11" s="89">
        <v>0</v>
      </c>
      <c r="F11" s="90"/>
      <c r="G11" s="88"/>
      <c r="H11" s="89"/>
      <c r="I11" s="90"/>
      <c r="J11" s="97">
        <v>12870</v>
      </c>
      <c r="K11" s="89">
        <v>0</v>
      </c>
      <c r="L11" s="101"/>
      <c r="M11" s="91"/>
      <c r="N11" s="89"/>
      <c r="O11" s="90"/>
      <c r="P11" s="91">
        <v>1872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2525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10250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95967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541700</v>
      </c>
      <c r="E12" s="89">
        <v>0</v>
      </c>
      <c r="F12" s="90"/>
      <c r="G12" s="88"/>
      <c r="H12" s="89"/>
      <c r="I12" s="90"/>
      <c r="J12" s="97">
        <v>30500</v>
      </c>
      <c r="K12" s="89">
        <v>0</v>
      </c>
      <c r="L12" s="101"/>
      <c r="M12" s="91">
        <v>599200</v>
      </c>
      <c r="N12" s="89">
        <v>0</v>
      </c>
      <c r="O12" s="90"/>
      <c r="P12" s="91">
        <v>229000</v>
      </c>
      <c r="Q12" s="89">
        <v>0</v>
      </c>
      <c r="R12" s="90"/>
      <c r="S12" s="91">
        <v>78000</v>
      </c>
      <c r="T12" s="89">
        <v>0</v>
      </c>
      <c r="U12" s="90"/>
      <c r="V12" s="91">
        <v>17000</v>
      </c>
      <c r="W12" s="89">
        <v>0</v>
      </c>
      <c r="X12" s="90"/>
      <c r="Y12" s="91">
        <v>0</v>
      </c>
      <c r="Z12" s="89">
        <v>0</v>
      </c>
      <c r="AA12" s="90"/>
      <c r="AB12" s="91">
        <v>1159000</v>
      </c>
      <c r="AC12" s="89">
        <v>0</v>
      </c>
      <c r="AD12" s="90"/>
      <c r="AE12" s="91">
        <v>480000</v>
      </c>
      <c r="AF12" s="89">
        <v>0</v>
      </c>
      <c r="AG12" s="90"/>
      <c r="AH12" s="91"/>
      <c r="AI12" s="89"/>
      <c r="AJ12" s="90"/>
      <c r="AK12" s="91">
        <v>99500</v>
      </c>
      <c r="AL12" s="89">
        <v>0</v>
      </c>
      <c r="AM12" s="90"/>
      <c r="AN12" s="91"/>
      <c r="AO12" s="89"/>
      <c r="AP12" s="90"/>
      <c r="AQ12" s="91">
        <v>8500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3242400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108740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165000</v>
      </c>
      <c r="N13" s="89">
        <v>0</v>
      </c>
      <c r="O13" s="90"/>
      <c r="P13" s="91">
        <v>69500</v>
      </c>
      <c r="Q13" s="89">
        <v>0</v>
      </c>
      <c r="R13" s="90"/>
      <c r="S13" s="91">
        <v>72000</v>
      </c>
      <c r="T13" s="89">
        <v>0</v>
      </c>
      <c r="U13" s="90"/>
      <c r="V13" s="91">
        <v>17000</v>
      </c>
      <c r="W13" s="89">
        <v>0</v>
      </c>
      <c r="X13" s="90"/>
      <c r="Y13" s="91">
        <v>0</v>
      </c>
      <c r="Z13" s="89">
        <v>0</v>
      </c>
      <c r="AA13" s="90"/>
      <c r="AB13" s="91"/>
      <c r="AC13" s="89"/>
      <c r="AD13" s="90"/>
      <c r="AE13" s="91">
        <v>45500</v>
      </c>
      <c r="AF13" s="89">
        <v>0</v>
      </c>
      <c r="AG13" s="90"/>
      <c r="AH13" s="91">
        <v>4500</v>
      </c>
      <c r="AI13" s="89">
        <v>0</v>
      </c>
      <c r="AJ13" s="90"/>
      <c r="AK13" s="91">
        <v>324000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810240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2800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11800</v>
      </c>
      <c r="T16" s="89">
        <v>0</v>
      </c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163900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178500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1000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577079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766379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1998024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239610</v>
      </c>
      <c r="K20" s="78">
        <f t="shared" si="1"/>
        <v>0</v>
      </c>
      <c r="L20" s="77">
        <f t="shared" si="1"/>
        <v>0</v>
      </c>
      <c r="M20" s="98">
        <f t="shared" si="1"/>
        <v>764200</v>
      </c>
      <c r="N20" s="78">
        <f t="shared" si="1"/>
        <v>0</v>
      </c>
      <c r="O20" s="77">
        <f t="shared" si="1"/>
        <v>0</v>
      </c>
      <c r="P20" s="98">
        <f t="shared" si="1"/>
        <v>328172</v>
      </c>
      <c r="Q20" s="78">
        <f t="shared" si="1"/>
        <v>0</v>
      </c>
      <c r="R20" s="77">
        <f t="shared" si="1"/>
        <v>0</v>
      </c>
      <c r="S20" s="98">
        <f t="shared" si="1"/>
        <v>161800</v>
      </c>
      <c r="T20" s="78">
        <f t="shared" si="1"/>
        <v>0</v>
      </c>
      <c r="U20" s="77">
        <f t="shared" si="1"/>
        <v>0</v>
      </c>
      <c r="V20" s="98">
        <f t="shared" si="1"/>
        <v>34000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1199625</v>
      </c>
      <c r="AC20" s="78">
        <f t="shared" si="1"/>
        <v>0</v>
      </c>
      <c r="AD20" s="77">
        <f t="shared" si="1"/>
        <v>0</v>
      </c>
      <c r="AE20" s="98">
        <f t="shared" si="1"/>
        <v>525500</v>
      </c>
      <c r="AF20" s="78">
        <f t="shared" si="1"/>
        <v>0</v>
      </c>
      <c r="AG20" s="77">
        <f t="shared" si="1"/>
        <v>0</v>
      </c>
      <c r="AH20" s="98">
        <f t="shared" si="1"/>
        <v>5500</v>
      </c>
      <c r="AI20" s="78">
        <f t="shared" si="1"/>
        <v>0</v>
      </c>
      <c r="AJ20" s="77">
        <f t="shared" si="1"/>
        <v>0</v>
      </c>
      <c r="AK20" s="98">
        <f t="shared" si="1"/>
        <v>590270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577079</v>
      </c>
      <c r="BJ20" s="78">
        <f t="shared" si="1"/>
        <v>0</v>
      </c>
      <c r="BK20" s="77">
        <f t="shared" si="1"/>
        <v>0</v>
      </c>
      <c r="BL20" s="98">
        <f t="shared" si="1"/>
        <v>163900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6600180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61000</v>
      </c>
      <c r="Z24" s="89">
        <v>0</v>
      </c>
      <c r="AA24" s="101"/>
      <c r="AB24" s="97">
        <v>347650</v>
      </c>
      <c r="AC24" s="89">
        <v>0</v>
      </c>
      <c r="AD24" s="101"/>
      <c r="AE24" s="97">
        <v>280000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773650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43425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43425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30000</v>
      </c>
      <c r="BD27" s="89">
        <v>0</v>
      </c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61000</v>
      </c>
      <c r="Z28" s="78">
        <f t="shared" si="3"/>
        <v>0</v>
      </c>
      <c r="AA28" s="77">
        <f t="shared" si="3"/>
        <v>0</v>
      </c>
      <c r="AB28" s="98">
        <f t="shared" si="3"/>
        <v>391075</v>
      </c>
      <c r="AC28" s="78">
        <f t="shared" si="3"/>
        <v>0</v>
      </c>
      <c r="AD28" s="77">
        <f t="shared" si="3"/>
        <v>0</v>
      </c>
      <c r="AE28" s="98">
        <f t="shared" si="3"/>
        <v>280000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30000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847075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425700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425700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425700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425700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2636265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2636265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2636265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2636265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315000</v>
      </c>
      <c r="BS50" s="89">
        <v>0</v>
      </c>
      <c r="BT50" s="101"/>
      <c r="BU50" s="76"/>
      <c r="BV50" s="85">
        <f t="shared" si="9"/>
        <v>315000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1572000</v>
      </c>
      <c r="BS51" s="78">
        <f>BS49+BS50</f>
        <v>0</v>
      </c>
      <c r="BT51" s="77">
        <f>BT49+BT50</f>
        <v>0</v>
      </c>
      <c r="BU51" s="85"/>
      <c r="BV51" s="85">
        <f>BV49+BV50</f>
        <v>1572000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2068024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239610</v>
      </c>
      <c r="K53" s="86">
        <f t="shared" si="11"/>
        <v>0</v>
      </c>
      <c r="L53" s="86">
        <f t="shared" si="11"/>
        <v>0</v>
      </c>
      <c r="M53" s="86">
        <f t="shared" si="11"/>
        <v>779200</v>
      </c>
      <c r="N53" s="86">
        <f t="shared" si="11"/>
        <v>0</v>
      </c>
      <c r="O53" s="86">
        <f t="shared" si="11"/>
        <v>0</v>
      </c>
      <c r="P53" s="86">
        <f t="shared" si="11"/>
        <v>328172</v>
      </c>
      <c r="Q53" s="86">
        <f t="shared" si="11"/>
        <v>0</v>
      </c>
      <c r="R53" s="86">
        <f t="shared" si="11"/>
        <v>0</v>
      </c>
      <c r="S53" s="86">
        <f t="shared" si="11"/>
        <v>161800</v>
      </c>
      <c r="T53" s="86">
        <f t="shared" si="11"/>
        <v>0</v>
      </c>
      <c r="U53" s="86">
        <f t="shared" si="11"/>
        <v>0</v>
      </c>
      <c r="V53" s="86">
        <f t="shared" si="11"/>
        <v>34000</v>
      </c>
      <c r="W53" s="86">
        <f t="shared" si="11"/>
        <v>0</v>
      </c>
      <c r="X53" s="86">
        <f t="shared" si="11"/>
        <v>0</v>
      </c>
      <c r="Y53" s="86">
        <f t="shared" si="11"/>
        <v>61000</v>
      </c>
      <c r="Z53" s="86">
        <f t="shared" si="11"/>
        <v>0</v>
      </c>
      <c r="AA53" s="86">
        <f t="shared" si="11"/>
        <v>0</v>
      </c>
      <c r="AB53" s="86">
        <f t="shared" si="11"/>
        <v>1590700</v>
      </c>
      <c r="AC53" s="86">
        <f t="shared" si="11"/>
        <v>0</v>
      </c>
      <c r="AD53" s="86">
        <f t="shared" si="11"/>
        <v>0</v>
      </c>
      <c r="AE53" s="86">
        <f t="shared" si="11"/>
        <v>805500</v>
      </c>
      <c r="AF53" s="86">
        <f t="shared" si="11"/>
        <v>0</v>
      </c>
      <c r="AG53" s="86">
        <f t="shared" si="11"/>
        <v>0</v>
      </c>
      <c r="AH53" s="86">
        <f t="shared" si="11"/>
        <v>5500</v>
      </c>
      <c r="AI53" s="86">
        <f t="shared" si="11"/>
        <v>0</v>
      </c>
      <c r="AJ53" s="86">
        <f t="shared" si="11"/>
        <v>0</v>
      </c>
      <c r="AK53" s="86">
        <f t="shared" si="11"/>
        <v>590270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30000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577079</v>
      </c>
      <c r="BJ53" s="86">
        <f t="shared" si="11"/>
        <v>0</v>
      </c>
      <c r="BK53" s="86">
        <f t="shared" si="11"/>
        <v>0</v>
      </c>
      <c r="BL53" s="86">
        <f t="shared" si="11"/>
        <v>589600</v>
      </c>
      <c r="BM53" s="86">
        <f t="shared" si="11"/>
        <v>0</v>
      </c>
      <c r="BN53" s="86">
        <f t="shared" si="11"/>
        <v>0</v>
      </c>
      <c r="BO53" s="86">
        <f t="shared" si="11"/>
        <v>2636265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1572000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12081220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1088034</v>
      </c>
      <c r="E10" s="89">
        <v>0</v>
      </c>
      <c r="F10" s="90"/>
      <c r="G10" s="88"/>
      <c r="H10" s="89"/>
      <c r="I10" s="90"/>
      <c r="J10" s="97">
        <v>196240</v>
      </c>
      <c r="K10" s="89">
        <v>0</v>
      </c>
      <c r="L10" s="101"/>
      <c r="M10" s="91"/>
      <c r="N10" s="89"/>
      <c r="O10" s="90"/>
      <c r="P10" s="91">
        <v>27800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38100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157520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1507694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68734</v>
      </c>
      <c r="E11" s="89">
        <v>0</v>
      </c>
      <c r="F11" s="90"/>
      <c r="G11" s="88"/>
      <c r="H11" s="89"/>
      <c r="I11" s="90"/>
      <c r="J11" s="97">
        <v>12870</v>
      </c>
      <c r="K11" s="89">
        <v>0</v>
      </c>
      <c r="L11" s="101"/>
      <c r="M11" s="91"/>
      <c r="N11" s="89"/>
      <c r="O11" s="90"/>
      <c r="P11" s="91">
        <v>1888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2525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10300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96317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541900</v>
      </c>
      <c r="E12" s="89">
        <v>0</v>
      </c>
      <c r="F12" s="90"/>
      <c r="G12" s="88"/>
      <c r="H12" s="89"/>
      <c r="I12" s="90"/>
      <c r="J12" s="97">
        <v>30500</v>
      </c>
      <c r="K12" s="89">
        <v>0</v>
      </c>
      <c r="L12" s="101"/>
      <c r="M12" s="91">
        <v>594400</v>
      </c>
      <c r="N12" s="89">
        <v>0</v>
      </c>
      <c r="O12" s="90"/>
      <c r="P12" s="91">
        <v>249000</v>
      </c>
      <c r="Q12" s="89">
        <v>0</v>
      </c>
      <c r="R12" s="90"/>
      <c r="S12" s="91">
        <v>78000</v>
      </c>
      <c r="T12" s="89">
        <v>0</v>
      </c>
      <c r="U12" s="90"/>
      <c r="V12" s="91">
        <v>17000</v>
      </c>
      <c r="W12" s="89">
        <v>0</v>
      </c>
      <c r="X12" s="90"/>
      <c r="Y12" s="91">
        <v>0</v>
      </c>
      <c r="Z12" s="89">
        <v>0</v>
      </c>
      <c r="AA12" s="90"/>
      <c r="AB12" s="91">
        <v>1159000</v>
      </c>
      <c r="AC12" s="89">
        <v>0</v>
      </c>
      <c r="AD12" s="90"/>
      <c r="AE12" s="91">
        <v>462600</v>
      </c>
      <c r="AF12" s="89">
        <v>0</v>
      </c>
      <c r="AG12" s="90"/>
      <c r="AH12" s="91"/>
      <c r="AI12" s="89"/>
      <c r="AJ12" s="90"/>
      <c r="AK12" s="91">
        <v>99500</v>
      </c>
      <c r="AL12" s="89">
        <v>0</v>
      </c>
      <c r="AM12" s="90"/>
      <c r="AN12" s="91"/>
      <c r="AO12" s="89"/>
      <c r="AP12" s="90"/>
      <c r="AQ12" s="91">
        <v>8400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3240300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108740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165000</v>
      </c>
      <c r="N13" s="89">
        <v>0</v>
      </c>
      <c r="O13" s="90"/>
      <c r="P13" s="91">
        <v>69500</v>
      </c>
      <c r="Q13" s="89">
        <v>0</v>
      </c>
      <c r="R13" s="90"/>
      <c r="S13" s="91">
        <v>72000</v>
      </c>
      <c r="T13" s="89">
        <v>0</v>
      </c>
      <c r="U13" s="90"/>
      <c r="V13" s="91">
        <v>17000</v>
      </c>
      <c r="W13" s="89">
        <v>0</v>
      </c>
      <c r="X13" s="90"/>
      <c r="Y13" s="91">
        <v>0</v>
      </c>
      <c r="Z13" s="89">
        <v>0</v>
      </c>
      <c r="AA13" s="90"/>
      <c r="AB13" s="91"/>
      <c r="AC13" s="89"/>
      <c r="AD13" s="90"/>
      <c r="AE13" s="91">
        <v>45000</v>
      </c>
      <c r="AF13" s="89">
        <v>0</v>
      </c>
      <c r="AG13" s="90"/>
      <c r="AH13" s="91">
        <v>4500</v>
      </c>
      <c r="AI13" s="89">
        <v>0</v>
      </c>
      <c r="AJ13" s="90"/>
      <c r="AK13" s="91">
        <v>324000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4000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809740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2700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10800</v>
      </c>
      <c r="T16" s="89">
        <v>0</v>
      </c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149500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1000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577079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726379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1958408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239610</v>
      </c>
      <c r="K20" s="78">
        <f t="shared" si="1"/>
        <v>0</v>
      </c>
      <c r="L20" s="77">
        <f t="shared" si="1"/>
        <v>0</v>
      </c>
      <c r="M20" s="98">
        <f t="shared" si="1"/>
        <v>759400</v>
      </c>
      <c r="N20" s="78">
        <f t="shared" si="1"/>
        <v>0</v>
      </c>
      <c r="O20" s="77">
        <f t="shared" si="1"/>
        <v>0</v>
      </c>
      <c r="P20" s="98">
        <f t="shared" si="1"/>
        <v>348188</v>
      </c>
      <c r="Q20" s="78">
        <f t="shared" si="1"/>
        <v>0</v>
      </c>
      <c r="R20" s="77">
        <f t="shared" si="1"/>
        <v>0</v>
      </c>
      <c r="S20" s="98">
        <f t="shared" si="1"/>
        <v>160800</v>
      </c>
      <c r="T20" s="78">
        <f t="shared" si="1"/>
        <v>0</v>
      </c>
      <c r="U20" s="77">
        <f t="shared" si="1"/>
        <v>0</v>
      </c>
      <c r="V20" s="98">
        <f t="shared" si="1"/>
        <v>34000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1199625</v>
      </c>
      <c r="AC20" s="78">
        <f t="shared" si="1"/>
        <v>0</v>
      </c>
      <c r="AD20" s="77">
        <f t="shared" si="1"/>
        <v>0</v>
      </c>
      <c r="AE20" s="98">
        <f t="shared" si="1"/>
        <v>507600</v>
      </c>
      <c r="AF20" s="78">
        <f t="shared" si="1"/>
        <v>0</v>
      </c>
      <c r="AG20" s="77">
        <f t="shared" si="1"/>
        <v>0</v>
      </c>
      <c r="AH20" s="98">
        <f t="shared" si="1"/>
        <v>5500</v>
      </c>
      <c r="AI20" s="78">
        <f t="shared" si="1"/>
        <v>0</v>
      </c>
      <c r="AJ20" s="77">
        <f t="shared" si="1"/>
        <v>0</v>
      </c>
      <c r="AK20" s="98">
        <f t="shared" si="1"/>
        <v>591320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577079</v>
      </c>
      <c r="BJ20" s="78">
        <f t="shared" si="1"/>
        <v>0</v>
      </c>
      <c r="BK20" s="77">
        <f t="shared" si="1"/>
        <v>0</v>
      </c>
      <c r="BL20" s="98">
        <f t="shared" si="1"/>
        <v>149500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6543430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51000</v>
      </c>
      <c r="Z24" s="89">
        <v>0</v>
      </c>
      <c r="AA24" s="101"/>
      <c r="AB24" s="97">
        <v>30000</v>
      </c>
      <c r="AC24" s="89">
        <v>0</v>
      </c>
      <c r="AD24" s="101"/>
      <c r="AE24" s="97">
        <v>350000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30000</v>
      </c>
      <c r="BD27" s="89">
        <v>0</v>
      </c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51000</v>
      </c>
      <c r="Z28" s="78">
        <f t="shared" si="3"/>
        <v>0</v>
      </c>
      <c r="AA28" s="77">
        <f t="shared" si="3"/>
        <v>0</v>
      </c>
      <c r="AB28" s="98">
        <f t="shared" si="3"/>
        <v>30000</v>
      </c>
      <c r="AC28" s="78">
        <f t="shared" si="3"/>
        <v>0</v>
      </c>
      <c r="AD28" s="77">
        <f t="shared" si="3"/>
        <v>0</v>
      </c>
      <c r="AE28" s="98">
        <f t="shared" si="3"/>
        <v>350000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30000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405100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405100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405100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405100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2662628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2662628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2662628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2662628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1257000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1257000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315000</v>
      </c>
      <c r="BS50" s="89">
        <v>0</v>
      </c>
      <c r="BT50" s="101"/>
      <c r="BU50" s="76"/>
      <c r="BV50" s="85">
        <f t="shared" si="9"/>
        <v>315000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1572000</v>
      </c>
      <c r="BS51" s="78">
        <f>BS49+BS50</f>
        <v>0</v>
      </c>
      <c r="BT51" s="77">
        <f>BT49+BT50</f>
        <v>0</v>
      </c>
      <c r="BU51" s="85"/>
      <c r="BV51" s="85">
        <f>BV49+BV50</f>
        <v>1572000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2028408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239610</v>
      </c>
      <c r="K53" s="86">
        <f t="shared" si="11"/>
        <v>0</v>
      </c>
      <c r="L53" s="86">
        <f t="shared" si="11"/>
        <v>0</v>
      </c>
      <c r="M53" s="86">
        <f t="shared" si="11"/>
        <v>764400</v>
      </c>
      <c r="N53" s="86">
        <f t="shared" si="11"/>
        <v>0</v>
      </c>
      <c r="O53" s="86">
        <f t="shared" si="11"/>
        <v>0</v>
      </c>
      <c r="P53" s="86">
        <f t="shared" si="11"/>
        <v>348188</v>
      </c>
      <c r="Q53" s="86">
        <f t="shared" si="11"/>
        <v>0</v>
      </c>
      <c r="R53" s="86">
        <f t="shared" si="11"/>
        <v>0</v>
      </c>
      <c r="S53" s="86">
        <f t="shared" si="11"/>
        <v>160800</v>
      </c>
      <c r="T53" s="86">
        <f t="shared" si="11"/>
        <v>0</v>
      </c>
      <c r="U53" s="86">
        <f t="shared" si="11"/>
        <v>0</v>
      </c>
      <c r="V53" s="86">
        <f t="shared" si="11"/>
        <v>34000</v>
      </c>
      <c r="W53" s="86">
        <f t="shared" si="11"/>
        <v>0</v>
      </c>
      <c r="X53" s="86">
        <f t="shared" si="11"/>
        <v>0</v>
      </c>
      <c r="Y53" s="86">
        <f t="shared" si="11"/>
        <v>51000</v>
      </c>
      <c r="Z53" s="86">
        <f t="shared" si="11"/>
        <v>0</v>
      </c>
      <c r="AA53" s="86">
        <f t="shared" si="11"/>
        <v>0</v>
      </c>
      <c r="AB53" s="86">
        <f t="shared" si="11"/>
        <v>1229625</v>
      </c>
      <c r="AC53" s="86">
        <f t="shared" si="11"/>
        <v>0</v>
      </c>
      <c r="AD53" s="86">
        <f t="shared" si="11"/>
        <v>0</v>
      </c>
      <c r="AE53" s="86">
        <f t="shared" si="11"/>
        <v>857600</v>
      </c>
      <c r="AF53" s="86">
        <f t="shared" si="11"/>
        <v>0</v>
      </c>
      <c r="AG53" s="86">
        <f t="shared" si="11"/>
        <v>0</v>
      </c>
      <c r="AH53" s="86">
        <f t="shared" si="11"/>
        <v>5500</v>
      </c>
      <c r="AI53" s="86">
        <f t="shared" si="11"/>
        <v>0</v>
      </c>
      <c r="AJ53" s="86">
        <f t="shared" si="11"/>
        <v>0</v>
      </c>
      <c r="AK53" s="86">
        <f t="shared" si="11"/>
        <v>591320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30000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577079</v>
      </c>
      <c r="BJ53" s="86">
        <f t="shared" si="11"/>
        <v>0</v>
      </c>
      <c r="BK53" s="86">
        <f t="shared" si="11"/>
        <v>0</v>
      </c>
      <c r="BL53" s="86">
        <f t="shared" si="11"/>
        <v>554600</v>
      </c>
      <c r="BM53" s="86">
        <f t="shared" si="11"/>
        <v>0</v>
      </c>
      <c r="BN53" s="86">
        <f t="shared" si="11"/>
        <v>0</v>
      </c>
      <c r="BO53" s="86">
        <f t="shared" si="11"/>
        <v>2662628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1572000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11719158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2018-04-05T15:18:04Z</dcterms:modified>
  <cp:category/>
  <cp:version/>
  <cp:contentType/>
  <cp:contentStatus/>
</cp:coreProperties>
</file>