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<sst xmlns="http://schemas.openxmlformats.org/spreadsheetml/2006/main" count="870" uniqueCount="151">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</sst>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101000</v>
      </c>
      <c r="E7" s="40"/>
    </row>
    <row r="8" spans="2:5" ht="15.75" thickBot="1">
      <c r="B8" s="9"/>
      <c r="C8" s="6" t="s">
        <v>7</v>
      </c>
      <c r="D8" s="41"/>
      <c r="E8" s="42">
        <v>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5005000</v>
      </c>
      <c r="E10" s="45">
        <v>8254779.829999999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2000</v>
      </c>
      <c r="E13" s="45">
        <v>4000</v>
      </c>
    </row>
    <row r="14" spans="2:5" ht="15">
      <c r="B14" s="13">
        <v>10301</v>
      </c>
      <c r="C14" s="54" t="s">
        <v>11</v>
      </c>
      <c r="D14" s="39">
        <v>560000</v>
      </c>
      <c r="E14" s="45">
        <v>1563116.31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5567000</v>
      </c>
      <c r="E16" s="51">
        <f>E10+E11+E12+E13+E14+E15</f>
        <v>9821896.139999999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367000</v>
      </c>
      <c r="E18" s="45">
        <v>388385.45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367000</v>
      </c>
      <c r="E23" s="51">
        <f>E18+E19+E20+E21+E22</f>
        <v>388385.45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273330</v>
      </c>
      <c r="E25" s="45">
        <v>300767.98</v>
      </c>
    </row>
    <row r="26" spans="2:5" ht="15">
      <c r="B26" s="13">
        <v>30200</v>
      </c>
      <c r="C26" s="54" t="s">
        <v>28</v>
      </c>
      <c r="D26" s="39">
        <v>223000</v>
      </c>
      <c r="E26" s="45">
        <v>360200.67000000004</v>
      </c>
    </row>
    <row r="27" spans="2:5" ht="15">
      <c r="B27" s="13">
        <v>30300</v>
      </c>
      <c r="C27" s="54" t="s">
        <v>29</v>
      </c>
      <c r="D27" s="39">
        <v>1000</v>
      </c>
      <c r="E27" s="45">
        <v>1120.2</v>
      </c>
    </row>
    <row r="28" spans="2:5" ht="15">
      <c r="B28" s="13">
        <v>30400</v>
      </c>
      <c r="C28" s="54" t="s">
        <v>30</v>
      </c>
      <c r="D28" s="49">
        <v>5000</v>
      </c>
      <c r="E28" s="45">
        <v>13700</v>
      </c>
    </row>
    <row r="29" spans="2:5" ht="15">
      <c r="B29" s="13">
        <v>30500</v>
      </c>
      <c r="C29" s="54" t="s">
        <v>31</v>
      </c>
      <c r="D29" s="60">
        <v>634000</v>
      </c>
      <c r="E29" s="50">
        <v>1350344.3800000001</v>
      </c>
    </row>
    <row r="30" spans="2:5" ht="15.75" thickBot="1">
      <c r="B30" s="16">
        <v>30000</v>
      </c>
      <c r="C30" s="15" t="s">
        <v>32</v>
      </c>
      <c r="D30" s="48">
        <f>D25+D26+D27+D28+D29</f>
        <v>1136330</v>
      </c>
      <c r="E30" s="51">
        <f>E25+E26+E27+E28+E29</f>
        <v>2026133.23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164000</v>
      </c>
      <c r="E33" s="59">
        <v>165000</v>
      </c>
    </row>
    <row r="34" spans="2:5" ht="15">
      <c r="B34" s="13">
        <v>40300</v>
      </c>
      <c r="C34" s="54" t="s">
        <v>37</v>
      </c>
      <c r="D34" s="61">
        <v>5291453</v>
      </c>
      <c r="E34" s="45">
        <v>5549605.25</v>
      </c>
    </row>
    <row r="35" spans="2:5" ht="15">
      <c r="B35" s="13">
        <v>40400</v>
      </c>
      <c r="C35" s="54" t="s">
        <v>38</v>
      </c>
      <c r="D35" s="39">
        <v>37000</v>
      </c>
      <c r="E35" s="45">
        <v>38400</v>
      </c>
    </row>
    <row r="36" spans="2:5" ht="15">
      <c r="B36" s="13">
        <v>40500</v>
      </c>
      <c r="C36" s="54" t="s">
        <v>39</v>
      </c>
      <c r="D36" s="49">
        <v>890000</v>
      </c>
      <c r="E36" s="50">
        <v>1143200.8699999999</v>
      </c>
    </row>
    <row r="37" spans="2:5" ht="15.75" thickBot="1">
      <c r="B37" s="16">
        <v>40000</v>
      </c>
      <c r="C37" s="15" t="s">
        <v>40</v>
      </c>
      <c r="D37" s="48">
        <f>D32+D33+D34+D35+D36</f>
        <v>6382453</v>
      </c>
      <c r="E37" s="51">
        <f>E32+E33+E34+E35+E36</f>
        <v>6896206.12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>
        <v>529000</v>
      </c>
      <c r="E42" s="62">
        <v>529000</v>
      </c>
    </row>
    <row r="43" spans="2:5" ht="15.75" thickBot="1">
      <c r="B43" s="16">
        <v>50000</v>
      </c>
      <c r="C43" s="15" t="s">
        <v>47</v>
      </c>
      <c r="D43" s="48">
        <f>D39+D40+D41+D42</f>
        <v>529000</v>
      </c>
      <c r="E43" s="51">
        <f>E39+E40+E41+E42</f>
        <v>529000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529000</v>
      </c>
      <c r="E47" s="45">
        <v>1127280.97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529000</v>
      </c>
      <c r="E49" s="51">
        <f>E45+E46+E47+E48</f>
        <v>1127280.97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1815507</v>
      </c>
      <c r="E51" s="62">
        <v>1815507</v>
      </c>
    </row>
    <row r="52" spans="2:5" ht="15.75" thickBot="1">
      <c r="B52" s="16">
        <v>70000</v>
      </c>
      <c r="C52" s="15" t="s">
        <v>58</v>
      </c>
      <c r="D52" s="48">
        <f>D51</f>
        <v>1815507</v>
      </c>
      <c r="E52" s="51">
        <f>E51</f>
        <v>1815507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1257000</v>
      </c>
      <c r="E54" s="45">
        <v>1282781.79</v>
      </c>
    </row>
    <row r="55" spans="2:5" ht="15">
      <c r="B55" s="13">
        <v>90200</v>
      </c>
      <c r="C55" s="54" t="s">
        <v>62</v>
      </c>
      <c r="D55" s="61">
        <v>316000</v>
      </c>
      <c r="E55" s="62">
        <v>390120.41000000003</v>
      </c>
    </row>
    <row r="56" spans="2:5" ht="15.75" thickBot="1">
      <c r="B56" s="16">
        <v>90000</v>
      </c>
      <c r="C56" s="15" t="s">
        <v>63</v>
      </c>
      <c r="D56" s="48">
        <f>D54+D55</f>
        <v>1573000</v>
      </c>
      <c r="E56" s="51">
        <f>E54+E55</f>
        <v>1672902.2000000002</v>
      </c>
    </row>
    <row r="57" spans="2:5" ht="16.5" thickBot="1" thickTop="1">
      <c r="B57" s="109" t="s">
        <v>64</v>
      </c>
      <c r="C57" s="110"/>
      <c r="D57" s="52">
        <f>D16+D23+D30+D37+D43+D49+D52+D56</f>
        <v>17899290</v>
      </c>
      <c r="E57" s="55">
        <f>E16+E23+E30+E37+E43+E49+E52+E56</f>
        <v>24277311.109999996</v>
      </c>
    </row>
    <row r="58" spans="2:5" ht="16.5" thickBot="1" thickTop="1">
      <c r="B58" s="109" t="s">
        <v>65</v>
      </c>
      <c r="C58" s="110"/>
      <c r="D58" s="52">
        <f>D57+D5+D6+D7+D8</f>
        <v>18000290</v>
      </c>
      <c r="E58" s="55">
        <f>E57+E5+E6+E7+E8</f>
        <v>24277311.109999996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4995000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2000</v>
      </c>
      <c r="E13" s="45"/>
    </row>
    <row r="14" spans="2:5" ht="15">
      <c r="B14" s="13">
        <v>10301</v>
      </c>
      <c r="C14" s="54" t="s">
        <v>11</v>
      </c>
      <c r="D14" s="39">
        <v>530000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5527000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355200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355200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273330</v>
      </c>
      <c r="E25" s="45"/>
    </row>
    <row r="26" spans="2:5" ht="15">
      <c r="B26" s="13">
        <v>30200</v>
      </c>
      <c r="C26" s="54" t="s">
        <v>28</v>
      </c>
      <c r="D26" s="39">
        <v>201000</v>
      </c>
      <c r="E26" s="45"/>
    </row>
    <row r="27" spans="2:5" ht="15">
      <c r="B27" s="13">
        <v>30300</v>
      </c>
      <c r="C27" s="54" t="s">
        <v>29</v>
      </c>
      <c r="D27" s="39">
        <v>1000</v>
      </c>
      <c r="E27" s="45"/>
    </row>
    <row r="28" spans="2:5" ht="15">
      <c r="B28" s="13">
        <v>30400</v>
      </c>
      <c r="C28" s="54" t="s">
        <v>30</v>
      </c>
      <c r="D28" s="49">
        <v>5000</v>
      </c>
      <c r="E28" s="45"/>
    </row>
    <row r="29" spans="2:5" ht="15">
      <c r="B29" s="13">
        <v>30500</v>
      </c>
      <c r="C29" s="54" t="s">
        <v>31</v>
      </c>
      <c r="D29" s="60">
        <v>504000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984330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27000</v>
      </c>
      <c r="E35" s="45"/>
    </row>
    <row r="36" spans="2:5" ht="15">
      <c r="B36" s="13">
        <v>40500</v>
      </c>
      <c r="C36" s="54" t="s">
        <v>39</v>
      </c>
      <c r="D36" s="49">
        <v>988000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1015000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>
        <v>328000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328000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328000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328000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1815507</v>
      </c>
      <c r="E51" s="62"/>
    </row>
    <row r="52" spans="2:5" ht="15.75" thickBot="1">
      <c r="B52" s="16">
        <v>70000</v>
      </c>
      <c r="C52" s="15" t="s">
        <v>58</v>
      </c>
      <c r="D52" s="48">
        <f>D51</f>
        <v>1815507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1257000</v>
      </c>
      <c r="E54" s="45"/>
    </row>
    <row r="55" spans="2:5" ht="15">
      <c r="B55" s="13">
        <v>90200</v>
      </c>
      <c r="C55" s="54" t="s">
        <v>62</v>
      </c>
      <c r="D55" s="61">
        <v>316000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1573000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11926037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11926037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5125500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2100</v>
      </c>
      <c r="E13" s="45"/>
    </row>
    <row r="14" spans="2:5" ht="15">
      <c r="B14" s="13">
        <v>10301</v>
      </c>
      <c r="C14" s="54" t="s">
        <v>11</v>
      </c>
      <c r="D14" s="39">
        <v>556500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5684100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372152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372152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284796</v>
      </c>
      <c r="E25" s="45"/>
    </row>
    <row r="26" spans="2:5" ht="15">
      <c r="B26" s="13">
        <v>30200</v>
      </c>
      <c r="C26" s="54" t="s">
        <v>28</v>
      </c>
      <c r="D26" s="39">
        <v>211050</v>
      </c>
      <c r="E26" s="45"/>
    </row>
    <row r="27" spans="2:5" ht="15">
      <c r="B27" s="13">
        <v>30300</v>
      </c>
      <c r="C27" s="54" t="s">
        <v>29</v>
      </c>
      <c r="D27" s="39">
        <v>1050</v>
      </c>
      <c r="E27" s="45"/>
    </row>
    <row r="28" spans="2:5" ht="15">
      <c r="B28" s="13">
        <v>30400</v>
      </c>
      <c r="C28" s="54" t="s">
        <v>30</v>
      </c>
      <c r="D28" s="49">
        <v>5250</v>
      </c>
      <c r="E28" s="45"/>
    </row>
    <row r="29" spans="2:5" ht="15">
      <c r="B29" s="13">
        <v>30500</v>
      </c>
      <c r="C29" s="54" t="s">
        <v>31</v>
      </c>
      <c r="D29" s="60">
        <v>525200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1027346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28350</v>
      </c>
      <c r="E35" s="45"/>
    </row>
    <row r="36" spans="2:5" ht="15">
      <c r="B36" s="13">
        <v>40500</v>
      </c>
      <c r="C36" s="54" t="s">
        <v>39</v>
      </c>
      <c r="D36" s="49">
        <v>672000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700350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>
        <v>350000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350000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350000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350000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1815507</v>
      </c>
      <c r="E51" s="62"/>
    </row>
    <row r="52" spans="2:5" ht="15.75" thickBot="1">
      <c r="B52" s="16">
        <v>70000</v>
      </c>
      <c r="C52" s="15" t="s">
        <v>58</v>
      </c>
      <c r="D52" s="48">
        <f>D51</f>
        <v>1815507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1257000</v>
      </c>
      <c r="E54" s="45"/>
    </row>
    <row r="55" spans="2:5" ht="15">
      <c r="B55" s="13">
        <v>90200</v>
      </c>
      <c r="C55" s="54" t="s">
        <v>62</v>
      </c>
      <c r="D55" s="61">
        <v>316000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1573000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11872455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11872455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1096291</v>
      </c>
      <c r="E10" s="89">
        <v>0</v>
      </c>
      <c r="F10" s="90">
        <v>1200415.72</v>
      </c>
      <c r="G10" s="88"/>
      <c r="H10" s="89"/>
      <c r="I10" s="90"/>
      <c r="J10" s="97">
        <v>214800</v>
      </c>
      <c r="K10" s="89">
        <v>0</v>
      </c>
      <c r="L10" s="101">
        <v>220489.53000000003</v>
      </c>
      <c r="M10" s="91"/>
      <c r="N10" s="89"/>
      <c r="O10" s="90"/>
      <c r="P10" s="91">
        <v>29300</v>
      </c>
      <c r="Q10" s="89">
        <v>0</v>
      </c>
      <c r="R10" s="90">
        <v>29390.870000000003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39100</v>
      </c>
      <c r="AC10" s="89">
        <v>0</v>
      </c>
      <c r="AD10" s="90">
        <v>39286.479999999996</v>
      </c>
      <c r="AE10" s="91"/>
      <c r="AF10" s="89"/>
      <c r="AG10" s="90"/>
      <c r="AH10" s="91"/>
      <c r="AI10" s="89"/>
      <c r="AJ10" s="90"/>
      <c r="AK10" s="91">
        <v>164500</v>
      </c>
      <c r="AL10" s="89">
        <v>0</v>
      </c>
      <c r="AM10" s="90">
        <v>170742.19999999998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1543991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1660324.8</v>
      </c>
    </row>
    <row r="11" spans="2:76" ht="15">
      <c r="B11" s="13">
        <v>102</v>
      </c>
      <c r="C11" s="25" t="s">
        <v>92</v>
      </c>
      <c r="D11" s="88">
        <v>71800</v>
      </c>
      <c r="E11" s="89">
        <v>0</v>
      </c>
      <c r="F11" s="90">
        <v>75667.67</v>
      </c>
      <c r="G11" s="88"/>
      <c r="H11" s="89"/>
      <c r="I11" s="90"/>
      <c r="J11" s="97">
        <v>13500</v>
      </c>
      <c r="K11" s="89">
        <v>0</v>
      </c>
      <c r="L11" s="101">
        <v>13500</v>
      </c>
      <c r="M11" s="91"/>
      <c r="N11" s="89"/>
      <c r="O11" s="90"/>
      <c r="P11" s="91">
        <v>2000</v>
      </c>
      <c r="Q11" s="89">
        <v>0</v>
      </c>
      <c r="R11" s="90">
        <v>2000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2700</v>
      </c>
      <c r="AC11" s="89">
        <v>0</v>
      </c>
      <c r="AD11" s="90">
        <v>2700</v>
      </c>
      <c r="AE11" s="91"/>
      <c r="AF11" s="89"/>
      <c r="AG11" s="90"/>
      <c r="AH11" s="91"/>
      <c r="AI11" s="89"/>
      <c r="AJ11" s="90"/>
      <c r="AK11" s="91">
        <v>10800</v>
      </c>
      <c r="AL11" s="89">
        <v>0</v>
      </c>
      <c r="AM11" s="90">
        <v>10927.86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100800</v>
      </c>
      <c r="BW11" s="77">
        <f t="shared" si="1"/>
        <v>0</v>
      </c>
      <c r="BX11" s="79">
        <f t="shared" si="2"/>
        <v>104795.53</v>
      </c>
    </row>
    <row r="12" spans="2:76" ht="15">
      <c r="B12" s="13">
        <v>103</v>
      </c>
      <c r="C12" s="25" t="s">
        <v>93</v>
      </c>
      <c r="D12" s="88">
        <v>727900</v>
      </c>
      <c r="E12" s="89">
        <v>0</v>
      </c>
      <c r="F12" s="90">
        <v>950345.6299999999</v>
      </c>
      <c r="G12" s="88"/>
      <c r="H12" s="89"/>
      <c r="I12" s="90"/>
      <c r="J12" s="97">
        <v>33000</v>
      </c>
      <c r="K12" s="89">
        <v>0</v>
      </c>
      <c r="L12" s="101">
        <v>44591.56</v>
      </c>
      <c r="M12" s="91">
        <v>621950</v>
      </c>
      <c r="N12" s="89">
        <v>0</v>
      </c>
      <c r="O12" s="90">
        <v>921352.62</v>
      </c>
      <c r="P12" s="91">
        <v>242200</v>
      </c>
      <c r="Q12" s="89">
        <v>0</v>
      </c>
      <c r="R12" s="90">
        <v>328807.45</v>
      </c>
      <c r="S12" s="91">
        <v>81000</v>
      </c>
      <c r="T12" s="89">
        <v>0</v>
      </c>
      <c r="U12" s="90">
        <v>124553.25999999998</v>
      </c>
      <c r="V12" s="91">
        <v>24000</v>
      </c>
      <c r="W12" s="89">
        <v>0</v>
      </c>
      <c r="X12" s="90">
        <v>27233.77</v>
      </c>
      <c r="Y12" s="91">
        <v>0</v>
      </c>
      <c r="Z12" s="89">
        <v>0</v>
      </c>
      <c r="AA12" s="90">
        <v>0</v>
      </c>
      <c r="AB12" s="91">
        <v>1207000</v>
      </c>
      <c r="AC12" s="89">
        <v>0</v>
      </c>
      <c r="AD12" s="90">
        <v>1824982.73</v>
      </c>
      <c r="AE12" s="91">
        <v>496000</v>
      </c>
      <c r="AF12" s="89">
        <v>0</v>
      </c>
      <c r="AG12" s="90">
        <v>633509.34</v>
      </c>
      <c r="AH12" s="91"/>
      <c r="AI12" s="89"/>
      <c r="AJ12" s="90"/>
      <c r="AK12" s="91">
        <v>99000</v>
      </c>
      <c r="AL12" s="89">
        <v>0</v>
      </c>
      <c r="AM12" s="90">
        <v>131596.96</v>
      </c>
      <c r="AN12" s="91"/>
      <c r="AO12" s="89"/>
      <c r="AP12" s="90"/>
      <c r="AQ12" s="91">
        <v>8500</v>
      </c>
      <c r="AR12" s="89">
        <v>0</v>
      </c>
      <c r="AS12" s="90">
        <v>9600.34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3540550</v>
      </c>
      <c r="BW12" s="77">
        <f t="shared" si="1"/>
        <v>0</v>
      </c>
      <c r="BX12" s="79">
        <f t="shared" si="2"/>
        <v>4996573.659999999</v>
      </c>
    </row>
    <row r="13" spans="2:76" ht="15">
      <c r="B13" s="13">
        <v>104</v>
      </c>
      <c r="C13" s="25" t="s">
        <v>19</v>
      </c>
      <c r="D13" s="88">
        <v>145200</v>
      </c>
      <c r="E13" s="89">
        <v>0</v>
      </c>
      <c r="F13" s="90">
        <v>247518.91</v>
      </c>
      <c r="G13" s="88">
        <v>0</v>
      </c>
      <c r="H13" s="89">
        <v>0</v>
      </c>
      <c r="I13" s="90">
        <v>3000</v>
      </c>
      <c r="J13" s="97"/>
      <c r="K13" s="89"/>
      <c r="L13" s="101"/>
      <c r="M13" s="91">
        <v>165000</v>
      </c>
      <c r="N13" s="89">
        <v>0</v>
      </c>
      <c r="O13" s="90">
        <v>177000</v>
      </c>
      <c r="P13" s="91">
        <v>108500</v>
      </c>
      <c r="Q13" s="89">
        <v>0</v>
      </c>
      <c r="R13" s="90">
        <v>108500</v>
      </c>
      <c r="S13" s="91">
        <v>95000</v>
      </c>
      <c r="T13" s="89">
        <v>0</v>
      </c>
      <c r="U13" s="90">
        <v>103000</v>
      </c>
      <c r="V13" s="91">
        <v>0</v>
      </c>
      <c r="W13" s="89">
        <v>0</v>
      </c>
      <c r="X13" s="90">
        <v>0</v>
      </c>
      <c r="Y13" s="91">
        <v>0</v>
      </c>
      <c r="Z13" s="89">
        <v>0</v>
      </c>
      <c r="AA13" s="90">
        <v>0</v>
      </c>
      <c r="AB13" s="91"/>
      <c r="AC13" s="89"/>
      <c r="AD13" s="90"/>
      <c r="AE13" s="91">
        <v>46000</v>
      </c>
      <c r="AF13" s="89">
        <v>0</v>
      </c>
      <c r="AG13" s="90">
        <v>88162.43</v>
      </c>
      <c r="AH13" s="91">
        <v>4500</v>
      </c>
      <c r="AI13" s="89">
        <v>0</v>
      </c>
      <c r="AJ13" s="90">
        <v>4500</v>
      </c>
      <c r="AK13" s="91">
        <v>327500</v>
      </c>
      <c r="AL13" s="89">
        <v>0</v>
      </c>
      <c r="AM13" s="90">
        <v>370488.85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5000</v>
      </c>
      <c r="AX13" s="89">
        <v>0</v>
      </c>
      <c r="AY13" s="101">
        <v>6050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896700</v>
      </c>
      <c r="BW13" s="77">
        <f t="shared" si="1"/>
        <v>0</v>
      </c>
      <c r="BX13" s="79">
        <f t="shared" si="2"/>
        <v>1108220.19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2800</v>
      </c>
      <c r="E16" s="89">
        <v>0</v>
      </c>
      <c r="F16" s="90">
        <v>2800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11800</v>
      </c>
      <c r="T16" s="89">
        <v>0</v>
      </c>
      <c r="U16" s="90">
        <v>11800</v>
      </c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163900</v>
      </c>
      <c r="BM16" s="89">
        <v>0</v>
      </c>
      <c r="BN16" s="90">
        <v>164300</v>
      </c>
      <c r="BO16" s="91"/>
      <c r="BP16" s="89"/>
      <c r="BQ16" s="90"/>
      <c r="BR16" s="97"/>
      <c r="BS16" s="89"/>
      <c r="BT16" s="101"/>
      <c r="BU16" s="76"/>
      <c r="BV16" s="85">
        <f t="shared" si="0"/>
        <v>178500</v>
      </c>
      <c r="BW16" s="77">
        <f t="shared" si="1"/>
        <v>0</v>
      </c>
      <c r="BX16" s="79">
        <f t="shared" si="2"/>
        <v>178900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190300</v>
      </c>
      <c r="E19" s="89">
        <v>0</v>
      </c>
      <c r="F19" s="90">
        <v>217503.07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>
        <v>0</v>
      </c>
      <c r="AH19" s="97">
        <v>1000</v>
      </c>
      <c r="AI19" s="89">
        <v>0</v>
      </c>
      <c r="AJ19" s="101">
        <v>1000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245710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437010</v>
      </c>
      <c r="BW19" s="77">
        <f t="shared" si="1"/>
        <v>0</v>
      </c>
      <c r="BX19" s="79">
        <f t="shared" si="2"/>
        <v>218503.07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2234291</v>
      </c>
      <c r="E20" s="78">
        <f t="shared" si="3"/>
        <v>0</v>
      </c>
      <c r="F20" s="79">
        <f t="shared" si="3"/>
        <v>2694250.9999999995</v>
      </c>
      <c r="G20" s="85">
        <f t="shared" si="3"/>
        <v>0</v>
      </c>
      <c r="H20" s="78">
        <f t="shared" si="3"/>
        <v>0</v>
      </c>
      <c r="I20" s="79">
        <f t="shared" si="3"/>
        <v>3000</v>
      </c>
      <c r="J20" s="98">
        <f t="shared" si="3"/>
        <v>261300</v>
      </c>
      <c r="K20" s="78">
        <f t="shared" si="3"/>
        <v>0</v>
      </c>
      <c r="L20" s="77">
        <f t="shared" si="3"/>
        <v>278581.09</v>
      </c>
      <c r="M20" s="98">
        <f t="shared" si="3"/>
        <v>786950</v>
      </c>
      <c r="N20" s="78">
        <f t="shared" si="3"/>
        <v>0</v>
      </c>
      <c r="O20" s="77">
        <f t="shared" si="3"/>
        <v>1098352.62</v>
      </c>
      <c r="P20" s="98">
        <f t="shared" si="3"/>
        <v>382000</v>
      </c>
      <c r="Q20" s="78">
        <f t="shared" si="3"/>
        <v>0</v>
      </c>
      <c r="R20" s="77">
        <f t="shared" si="3"/>
        <v>468698.32</v>
      </c>
      <c r="S20" s="98">
        <f t="shared" si="3"/>
        <v>187800</v>
      </c>
      <c r="T20" s="78">
        <f t="shared" si="3"/>
        <v>0</v>
      </c>
      <c r="U20" s="77">
        <f t="shared" si="3"/>
        <v>239353.25999999998</v>
      </c>
      <c r="V20" s="98">
        <f t="shared" si="3"/>
        <v>24000</v>
      </c>
      <c r="W20" s="78">
        <f t="shared" si="3"/>
        <v>0</v>
      </c>
      <c r="X20" s="77">
        <f t="shared" si="3"/>
        <v>27233.77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1248800</v>
      </c>
      <c r="AC20" s="78">
        <f t="shared" si="3"/>
        <v>0</v>
      </c>
      <c r="AD20" s="77">
        <f t="shared" si="3"/>
        <v>1866969.21</v>
      </c>
      <c r="AE20" s="98">
        <f t="shared" si="3"/>
        <v>542000</v>
      </c>
      <c r="AF20" s="78">
        <f t="shared" si="3"/>
        <v>0</v>
      </c>
      <c r="AG20" s="77">
        <f t="shared" si="3"/>
        <v>721671.77</v>
      </c>
      <c r="AH20" s="98">
        <f t="shared" si="3"/>
        <v>5500</v>
      </c>
      <c r="AI20" s="78">
        <f t="shared" si="3"/>
        <v>0</v>
      </c>
      <c r="AJ20" s="77">
        <f t="shared" si="3"/>
        <v>5500</v>
      </c>
      <c r="AK20" s="98">
        <f t="shared" si="3"/>
        <v>601800</v>
      </c>
      <c r="AL20" s="78">
        <f t="shared" si="3"/>
        <v>0</v>
      </c>
      <c r="AM20" s="77">
        <f t="shared" si="3"/>
        <v>683755.87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8500</v>
      </c>
      <c r="AR20" s="78">
        <f t="shared" si="3"/>
        <v>0</v>
      </c>
      <c r="AS20" s="77">
        <f t="shared" si="3"/>
        <v>9600.34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5000</v>
      </c>
      <c r="AX20" s="78">
        <f t="shared" si="3"/>
        <v>0</v>
      </c>
      <c r="AY20" s="77">
        <f t="shared" si="3"/>
        <v>6050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245710</v>
      </c>
      <c r="BJ20" s="78">
        <f t="shared" si="3"/>
        <v>0</v>
      </c>
      <c r="BK20" s="77">
        <f t="shared" si="3"/>
        <v>0</v>
      </c>
      <c r="BL20" s="98">
        <f t="shared" si="3"/>
        <v>163900</v>
      </c>
      <c r="BM20" s="78">
        <f t="shared" si="3"/>
        <v>0</v>
      </c>
      <c r="BN20" s="77">
        <f t="shared" si="3"/>
        <v>164300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6697551</v>
      </c>
      <c r="BW20" s="77">
        <f>BW10+BW11+BW12+BW13+BW14+BW15+BW16+BW17+BW18+BW19</f>
        <v>0</v>
      </c>
      <c r="BX20" s="95">
        <f>BX10+BX11+BX12+BX13+BX14+BX15+BX16+BX17+BX18+BX19</f>
        <v>8267317.25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78000</v>
      </c>
      <c r="E24" s="89">
        <v>0</v>
      </c>
      <c r="F24" s="90">
        <v>373062.87000000005</v>
      </c>
      <c r="G24" s="88"/>
      <c r="H24" s="89"/>
      <c r="I24" s="90"/>
      <c r="J24" s="97">
        <v>0</v>
      </c>
      <c r="K24" s="89">
        <v>0</v>
      </c>
      <c r="L24" s="101">
        <v>483</v>
      </c>
      <c r="M24" s="97">
        <v>4091000</v>
      </c>
      <c r="N24" s="89">
        <v>0</v>
      </c>
      <c r="O24" s="101">
        <v>5495308.279999999</v>
      </c>
      <c r="P24" s="97">
        <v>910000</v>
      </c>
      <c r="Q24" s="89">
        <v>0</v>
      </c>
      <c r="R24" s="101">
        <v>913806.4</v>
      </c>
      <c r="S24" s="97">
        <v>520000</v>
      </c>
      <c r="T24" s="89">
        <v>0</v>
      </c>
      <c r="U24" s="101">
        <v>562904.63</v>
      </c>
      <c r="V24" s="97"/>
      <c r="W24" s="89"/>
      <c r="X24" s="101"/>
      <c r="Y24" s="97">
        <v>72000</v>
      </c>
      <c r="Z24" s="89">
        <v>0</v>
      </c>
      <c r="AA24" s="101">
        <v>77701.44</v>
      </c>
      <c r="AB24" s="97">
        <v>225000</v>
      </c>
      <c r="AC24" s="89">
        <v>0</v>
      </c>
      <c r="AD24" s="101">
        <v>297006.02</v>
      </c>
      <c r="AE24" s="97">
        <v>855532</v>
      </c>
      <c r="AF24" s="89">
        <v>0</v>
      </c>
      <c r="AG24" s="101">
        <v>1011833.0199999999</v>
      </c>
      <c r="AH24" s="97"/>
      <c r="AI24" s="89"/>
      <c r="AJ24" s="101"/>
      <c r="AK24" s="97">
        <v>0</v>
      </c>
      <c r="AL24" s="89">
        <v>0</v>
      </c>
      <c r="AM24" s="101">
        <v>10000</v>
      </c>
      <c r="AN24" s="97"/>
      <c r="AO24" s="89"/>
      <c r="AP24" s="101"/>
      <c r="AQ24" s="97">
        <v>0</v>
      </c>
      <c r="AR24" s="89">
        <v>0</v>
      </c>
      <c r="AS24" s="101">
        <v>92820.59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6751532</v>
      </c>
      <c r="BW24" s="77">
        <f t="shared" si="4"/>
        <v>0</v>
      </c>
      <c r="BX24" s="79">
        <f t="shared" si="4"/>
        <v>8834926.25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>
        <v>0</v>
      </c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164000</v>
      </c>
      <c r="AC25" s="89">
        <v>0</v>
      </c>
      <c r="AD25" s="101">
        <v>197654.83000000002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164000</v>
      </c>
      <c r="BW25" s="77">
        <f t="shared" si="4"/>
        <v>0</v>
      </c>
      <c r="BX25" s="79">
        <f t="shared" si="4"/>
        <v>197654.83000000002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>
        <v>30000</v>
      </c>
      <c r="BD27" s="89">
        <v>0</v>
      </c>
      <c r="BE27" s="101">
        <v>32000</v>
      </c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30000</v>
      </c>
      <c r="BW27" s="77">
        <f t="shared" si="4"/>
        <v>0</v>
      </c>
      <c r="BX27" s="79">
        <f t="shared" si="4"/>
        <v>32000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78000</v>
      </c>
      <c r="E28" s="78">
        <f t="shared" si="5"/>
        <v>0</v>
      </c>
      <c r="F28" s="79">
        <f t="shared" si="5"/>
        <v>373062.87000000005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483</v>
      </c>
      <c r="M28" s="98">
        <f t="shared" si="5"/>
        <v>4091000</v>
      </c>
      <c r="N28" s="78">
        <f t="shared" si="5"/>
        <v>0</v>
      </c>
      <c r="O28" s="77">
        <f t="shared" si="5"/>
        <v>5495308.279999999</v>
      </c>
      <c r="P28" s="98">
        <f t="shared" si="5"/>
        <v>910000</v>
      </c>
      <c r="Q28" s="78">
        <f t="shared" si="5"/>
        <v>0</v>
      </c>
      <c r="R28" s="77">
        <f t="shared" si="5"/>
        <v>913806.4</v>
      </c>
      <c r="S28" s="98">
        <f t="shared" si="5"/>
        <v>520000</v>
      </c>
      <c r="T28" s="78">
        <f t="shared" si="5"/>
        <v>0</v>
      </c>
      <c r="U28" s="77">
        <f t="shared" si="5"/>
        <v>562904.63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72000</v>
      </c>
      <c r="Z28" s="78">
        <f t="shared" si="5"/>
        <v>0</v>
      </c>
      <c r="AA28" s="77">
        <f t="shared" si="5"/>
        <v>77701.44</v>
      </c>
      <c r="AB28" s="98">
        <f t="shared" si="5"/>
        <v>389000</v>
      </c>
      <c r="AC28" s="78">
        <f t="shared" si="5"/>
        <v>0</v>
      </c>
      <c r="AD28" s="77">
        <f t="shared" si="5"/>
        <v>494660.85000000003</v>
      </c>
      <c r="AE28" s="98">
        <f t="shared" si="5"/>
        <v>855532</v>
      </c>
      <c r="AF28" s="78">
        <f t="shared" si="5"/>
        <v>0</v>
      </c>
      <c r="AG28" s="77">
        <f t="shared" si="5"/>
        <v>1011833.0199999999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10000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92820.59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30000</v>
      </c>
      <c r="BD28" s="78">
        <f t="shared" si="6"/>
        <v>0</v>
      </c>
      <c r="BE28" s="77">
        <f t="shared" si="6"/>
        <v>32000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6945532</v>
      </c>
      <c r="BW28" s="77">
        <f>BW23+BW24+BW25+BW26+BW27</f>
        <v>0</v>
      </c>
      <c r="BX28" s="95">
        <f>BX23+BX24+BX25+BX26+BX27</f>
        <v>9064581.08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>
        <v>0</v>
      </c>
      <c r="W31" s="89">
        <v>0</v>
      </c>
      <c r="X31" s="101">
        <v>0</v>
      </c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529000</v>
      </c>
      <c r="E34" s="89">
        <v>0</v>
      </c>
      <c r="F34" s="90">
        <v>529000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529000</v>
      </c>
      <c r="BW34" s="77">
        <f t="shared" si="7"/>
        <v>0</v>
      </c>
      <c r="BX34" s="79">
        <f t="shared" si="7"/>
        <v>529000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529000</v>
      </c>
      <c r="E35" s="78">
        <f t="shared" si="8"/>
        <v>0</v>
      </c>
      <c r="F35" s="79">
        <f t="shared" si="8"/>
        <v>529000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529000</v>
      </c>
      <c r="BW35" s="77">
        <f>BW31+BW32+BW33+BW34</f>
        <v>0</v>
      </c>
      <c r="BX35" s="95">
        <f>BX31+BX32+BX33+BX34</f>
        <v>529000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439700</v>
      </c>
      <c r="BM40" s="89">
        <v>0</v>
      </c>
      <c r="BN40" s="101">
        <v>439700</v>
      </c>
      <c r="BO40" s="97"/>
      <c r="BP40" s="89"/>
      <c r="BQ40" s="101"/>
      <c r="BR40" s="97"/>
      <c r="BS40" s="89"/>
      <c r="BT40" s="101"/>
      <c r="BU40" s="76"/>
      <c r="BV40" s="85">
        <f t="shared" si="10"/>
        <v>439700</v>
      </c>
      <c r="BW40" s="77">
        <f t="shared" si="10"/>
        <v>0</v>
      </c>
      <c r="BX40" s="79">
        <f t="shared" si="10"/>
        <v>439700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439700</v>
      </c>
      <c r="BM42" s="78">
        <f t="shared" si="12"/>
        <v>0</v>
      </c>
      <c r="BN42" s="77">
        <f t="shared" si="12"/>
        <v>439700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439700</v>
      </c>
      <c r="BW42" s="77">
        <f>BW38+BW39+BW40+BW41</f>
        <v>0</v>
      </c>
      <c r="BX42" s="95">
        <f>BX38+BX39+BX40+BX41</f>
        <v>439700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1815507</v>
      </c>
      <c r="BP45" s="89">
        <v>0</v>
      </c>
      <c r="BQ45" s="101">
        <v>2204904.2800000003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1815507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2204904.2800000003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1815507</v>
      </c>
      <c r="BP46" s="78">
        <f>BP45</f>
        <v>0</v>
      </c>
      <c r="BQ46" s="95">
        <f>BQ45</f>
        <v>2204904.2800000003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1815507</v>
      </c>
      <c r="BW46" s="77">
        <f>BW45</f>
        <v>0</v>
      </c>
      <c r="BX46" s="95">
        <f>BX45</f>
        <v>2204904.2800000003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1257000</v>
      </c>
      <c r="BS49" s="89">
        <v>0</v>
      </c>
      <c r="BT49" s="101">
        <v>1304404.75</v>
      </c>
      <c r="BU49" s="76"/>
      <c r="BV49" s="85">
        <f aca="true" t="shared" si="15" ref="BV49:BX50">D49+G49+J49+M49+P49+S49+V49+Y49+AB49+AE49+AH49+AK49+AN49+AQ49+AT49+AW49+AZ49+BC49+BF49+BI49+BL49+BO49+BR49</f>
        <v>1257000</v>
      </c>
      <c r="BW49" s="77">
        <f t="shared" si="15"/>
        <v>0</v>
      </c>
      <c r="BX49" s="79">
        <f t="shared" si="15"/>
        <v>1304404.75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316000</v>
      </c>
      <c r="BS50" s="89">
        <v>0</v>
      </c>
      <c r="BT50" s="101">
        <v>557553.99</v>
      </c>
      <c r="BU50" s="76"/>
      <c r="BV50" s="85">
        <f t="shared" si="15"/>
        <v>316000</v>
      </c>
      <c r="BW50" s="77">
        <f t="shared" si="15"/>
        <v>0</v>
      </c>
      <c r="BX50" s="79">
        <f t="shared" si="15"/>
        <v>557553.99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1573000</v>
      </c>
      <c r="BS51" s="78">
        <f>BS49+BS50</f>
        <v>0</v>
      </c>
      <c r="BT51" s="77">
        <f>BT49+BT50</f>
        <v>1861958.74</v>
      </c>
      <c r="BU51" s="85"/>
      <c r="BV51" s="85">
        <f>BV49+BV50</f>
        <v>1573000</v>
      </c>
      <c r="BW51" s="77">
        <f>BW49+BW50</f>
        <v>0</v>
      </c>
      <c r="BX51" s="95">
        <f>BX49+BX50</f>
        <v>1861958.74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2841291</v>
      </c>
      <c r="E53" s="86">
        <f t="shared" si="18"/>
        <v>0</v>
      </c>
      <c r="F53" s="86">
        <f t="shared" si="18"/>
        <v>3596313.8699999996</v>
      </c>
      <c r="G53" s="86">
        <f t="shared" si="18"/>
        <v>0</v>
      </c>
      <c r="H53" s="86">
        <f t="shared" si="18"/>
        <v>0</v>
      </c>
      <c r="I53" s="86">
        <f t="shared" si="18"/>
        <v>3000</v>
      </c>
      <c r="J53" s="86">
        <f t="shared" si="18"/>
        <v>261300</v>
      </c>
      <c r="K53" s="86">
        <f t="shared" si="18"/>
        <v>0</v>
      </c>
      <c r="L53" s="86">
        <f t="shared" si="18"/>
        <v>279064.09</v>
      </c>
      <c r="M53" s="86">
        <f t="shared" si="18"/>
        <v>4877950</v>
      </c>
      <c r="N53" s="86">
        <f t="shared" si="18"/>
        <v>0</v>
      </c>
      <c r="O53" s="86">
        <f t="shared" si="18"/>
        <v>6593660.899999999</v>
      </c>
      <c r="P53" s="86">
        <f t="shared" si="18"/>
        <v>1292000</v>
      </c>
      <c r="Q53" s="86">
        <f t="shared" si="18"/>
        <v>0</v>
      </c>
      <c r="R53" s="86">
        <f t="shared" si="18"/>
        <v>1382504.72</v>
      </c>
      <c r="S53" s="86">
        <f t="shared" si="18"/>
        <v>707800</v>
      </c>
      <c r="T53" s="86">
        <f t="shared" si="18"/>
        <v>0</v>
      </c>
      <c r="U53" s="86">
        <f t="shared" si="18"/>
        <v>802257.89</v>
      </c>
      <c r="V53" s="86">
        <f t="shared" si="18"/>
        <v>24000</v>
      </c>
      <c r="W53" s="86">
        <f t="shared" si="18"/>
        <v>0</v>
      </c>
      <c r="X53" s="86">
        <f t="shared" si="18"/>
        <v>27233.77</v>
      </c>
      <c r="Y53" s="86">
        <f t="shared" si="18"/>
        <v>72000</v>
      </c>
      <c r="Z53" s="86">
        <f t="shared" si="18"/>
        <v>0</v>
      </c>
      <c r="AA53" s="86">
        <f t="shared" si="18"/>
        <v>77701.44</v>
      </c>
      <c r="AB53" s="86">
        <f t="shared" si="18"/>
        <v>1637800</v>
      </c>
      <c r="AC53" s="86">
        <f t="shared" si="18"/>
        <v>0</v>
      </c>
      <c r="AD53" s="86">
        <f t="shared" si="18"/>
        <v>2361630.06</v>
      </c>
      <c r="AE53" s="86">
        <f t="shared" si="18"/>
        <v>1397532</v>
      </c>
      <c r="AF53" s="86">
        <f t="shared" si="18"/>
        <v>0</v>
      </c>
      <c r="AG53" s="86">
        <f t="shared" si="18"/>
        <v>1733504.79</v>
      </c>
      <c r="AH53" s="86">
        <f t="shared" si="18"/>
        <v>5500</v>
      </c>
      <c r="AI53" s="86">
        <f t="shared" si="18"/>
        <v>0</v>
      </c>
      <c r="AJ53" s="86">
        <f aca="true" t="shared" si="19" ref="AJ53:BT53">AJ20+AJ28+AJ35+AJ42+AJ46+AJ51</f>
        <v>5500</v>
      </c>
      <c r="AK53" s="86">
        <f t="shared" si="19"/>
        <v>601800</v>
      </c>
      <c r="AL53" s="86">
        <f t="shared" si="19"/>
        <v>0</v>
      </c>
      <c r="AM53" s="86">
        <f t="shared" si="19"/>
        <v>693755.87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8500</v>
      </c>
      <c r="AR53" s="86">
        <f t="shared" si="19"/>
        <v>0</v>
      </c>
      <c r="AS53" s="86">
        <f t="shared" si="19"/>
        <v>102420.93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5000</v>
      </c>
      <c r="AX53" s="86">
        <f t="shared" si="19"/>
        <v>0</v>
      </c>
      <c r="AY53" s="86">
        <f t="shared" si="19"/>
        <v>6050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30000</v>
      </c>
      <c r="BD53" s="86">
        <f t="shared" si="19"/>
        <v>0</v>
      </c>
      <c r="BE53" s="86">
        <f t="shared" si="19"/>
        <v>32000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245710</v>
      </c>
      <c r="BJ53" s="86">
        <f t="shared" si="19"/>
        <v>0</v>
      </c>
      <c r="BK53" s="86">
        <f t="shared" si="19"/>
        <v>0</v>
      </c>
      <c r="BL53" s="86">
        <f t="shared" si="19"/>
        <v>603600</v>
      </c>
      <c r="BM53" s="86">
        <f t="shared" si="19"/>
        <v>0</v>
      </c>
      <c r="BN53" s="86">
        <f t="shared" si="19"/>
        <v>604000</v>
      </c>
      <c r="BO53" s="86">
        <f t="shared" si="19"/>
        <v>1815507</v>
      </c>
      <c r="BP53" s="86">
        <f t="shared" si="19"/>
        <v>0</v>
      </c>
      <c r="BQ53" s="86">
        <f t="shared" si="19"/>
        <v>2204904.2800000003</v>
      </c>
      <c r="BR53" s="86">
        <f t="shared" si="19"/>
        <v>1573000</v>
      </c>
      <c r="BS53" s="86">
        <f t="shared" si="19"/>
        <v>0</v>
      </c>
      <c r="BT53" s="86">
        <f t="shared" si="19"/>
        <v>1861958.74</v>
      </c>
      <c r="BU53" s="86">
        <f>BU8</f>
        <v>0</v>
      </c>
      <c r="BV53" s="102">
        <f>BV8+BV20+BV28+BV35+BV42+BV46+BV51</f>
        <v>18000290</v>
      </c>
      <c r="BW53" s="87">
        <f>BW20+BW28+BW35+BW42+BW46+BW51</f>
        <v>0</v>
      </c>
      <c r="BX53" s="87">
        <f>BX20+BX28+BX35+BX42+BX46+BX51</f>
        <v>22367461.349999998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1102765</v>
      </c>
      <c r="E10" s="89">
        <v>0</v>
      </c>
      <c r="F10" s="90"/>
      <c r="G10" s="88"/>
      <c r="H10" s="89"/>
      <c r="I10" s="90"/>
      <c r="J10" s="97">
        <v>216400</v>
      </c>
      <c r="K10" s="89">
        <v>0</v>
      </c>
      <c r="L10" s="101"/>
      <c r="M10" s="91"/>
      <c r="N10" s="89"/>
      <c r="O10" s="90"/>
      <c r="P10" s="91">
        <v>29300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39400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164500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1552365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72700</v>
      </c>
      <c r="E11" s="89">
        <v>0</v>
      </c>
      <c r="F11" s="90"/>
      <c r="G11" s="88"/>
      <c r="H11" s="89"/>
      <c r="I11" s="90"/>
      <c r="J11" s="97">
        <v>13700</v>
      </c>
      <c r="K11" s="89">
        <v>0</v>
      </c>
      <c r="L11" s="101"/>
      <c r="M11" s="91"/>
      <c r="N11" s="89"/>
      <c r="O11" s="90"/>
      <c r="P11" s="91">
        <v>2000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2950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>
        <v>10800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102150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767000</v>
      </c>
      <c r="E12" s="89">
        <v>0</v>
      </c>
      <c r="F12" s="90"/>
      <c r="G12" s="88"/>
      <c r="H12" s="89"/>
      <c r="I12" s="90"/>
      <c r="J12" s="97">
        <v>34000</v>
      </c>
      <c r="K12" s="89">
        <v>0</v>
      </c>
      <c r="L12" s="101"/>
      <c r="M12" s="91">
        <v>632050</v>
      </c>
      <c r="N12" s="89">
        <v>0</v>
      </c>
      <c r="O12" s="90"/>
      <c r="P12" s="91">
        <v>271200</v>
      </c>
      <c r="Q12" s="89">
        <v>0</v>
      </c>
      <c r="R12" s="90"/>
      <c r="S12" s="91">
        <v>83000</v>
      </c>
      <c r="T12" s="89">
        <v>0</v>
      </c>
      <c r="U12" s="90"/>
      <c r="V12" s="91">
        <v>28000</v>
      </c>
      <c r="W12" s="89">
        <v>0</v>
      </c>
      <c r="X12" s="90"/>
      <c r="Y12" s="91">
        <v>0</v>
      </c>
      <c r="Z12" s="89">
        <v>0</v>
      </c>
      <c r="AA12" s="90"/>
      <c r="AB12" s="91">
        <v>1207000</v>
      </c>
      <c r="AC12" s="89">
        <v>0</v>
      </c>
      <c r="AD12" s="90"/>
      <c r="AE12" s="91">
        <v>540000</v>
      </c>
      <c r="AF12" s="89">
        <v>0</v>
      </c>
      <c r="AG12" s="90"/>
      <c r="AH12" s="91"/>
      <c r="AI12" s="89"/>
      <c r="AJ12" s="90"/>
      <c r="AK12" s="91">
        <v>99000</v>
      </c>
      <c r="AL12" s="89">
        <v>0</v>
      </c>
      <c r="AM12" s="90"/>
      <c r="AN12" s="91"/>
      <c r="AO12" s="89"/>
      <c r="AP12" s="90"/>
      <c r="AQ12" s="91">
        <v>8500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3669750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145200</v>
      </c>
      <c r="E13" s="89">
        <v>0</v>
      </c>
      <c r="F13" s="90"/>
      <c r="G13" s="88">
        <v>0</v>
      </c>
      <c r="H13" s="89">
        <v>0</v>
      </c>
      <c r="I13" s="90"/>
      <c r="J13" s="97"/>
      <c r="K13" s="89"/>
      <c r="L13" s="101"/>
      <c r="M13" s="91">
        <v>165000</v>
      </c>
      <c r="N13" s="89">
        <v>0</v>
      </c>
      <c r="O13" s="90"/>
      <c r="P13" s="91">
        <v>108500</v>
      </c>
      <c r="Q13" s="89">
        <v>0</v>
      </c>
      <c r="R13" s="90"/>
      <c r="S13" s="91">
        <v>96000</v>
      </c>
      <c r="T13" s="89">
        <v>0</v>
      </c>
      <c r="U13" s="90"/>
      <c r="V13" s="91">
        <v>0</v>
      </c>
      <c r="W13" s="89">
        <v>0</v>
      </c>
      <c r="X13" s="90"/>
      <c r="Y13" s="91">
        <v>0</v>
      </c>
      <c r="Z13" s="89">
        <v>0</v>
      </c>
      <c r="AA13" s="90"/>
      <c r="AB13" s="91"/>
      <c r="AC13" s="89"/>
      <c r="AD13" s="90"/>
      <c r="AE13" s="91">
        <v>47000</v>
      </c>
      <c r="AF13" s="89">
        <v>0</v>
      </c>
      <c r="AG13" s="90"/>
      <c r="AH13" s="91">
        <v>4500</v>
      </c>
      <c r="AI13" s="89">
        <v>0</v>
      </c>
      <c r="AJ13" s="90"/>
      <c r="AK13" s="91">
        <v>327500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5000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898700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2700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10833</v>
      </c>
      <c r="T16" s="89">
        <v>0</v>
      </c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149500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163033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140435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/>
      <c r="AH19" s="97">
        <v>1000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244117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385552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2230800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264100</v>
      </c>
      <c r="K20" s="78">
        <f t="shared" si="1"/>
        <v>0</v>
      </c>
      <c r="L20" s="77">
        <f t="shared" si="1"/>
        <v>0</v>
      </c>
      <c r="M20" s="98">
        <f t="shared" si="1"/>
        <v>797050</v>
      </c>
      <c r="N20" s="78">
        <f t="shared" si="1"/>
        <v>0</v>
      </c>
      <c r="O20" s="77">
        <f t="shared" si="1"/>
        <v>0</v>
      </c>
      <c r="P20" s="98">
        <f t="shared" si="1"/>
        <v>411000</v>
      </c>
      <c r="Q20" s="78">
        <f t="shared" si="1"/>
        <v>0</v>
      </c>
      <c r="R20" s="77">
        <f t="shared" si="1"/>
        <v>0</v>
      </c>
      <c r="S20" s="98">
        <f t="shared" si="1"/>
        <v>189833</v>
      </c>
      <c r="T20" s="78">
        <f t="shared" si="1"/>
        <v>0</v>
      </c>
      <c r="U20" s="77">
        <f t="shared" si="1"/>
        <v>0</v>
      </c>
      <c r="V20" s="98">
        <f t="shared" si="1"/>
        <v>28000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1249350</v>
      </c>
      <c r="AC20" s="78">
        <f t="shared" si="1"/>
        <v>0</v>
      </c>
      <c r="AD20" s="77">
        <f t="shared" si="1"/>
        <v>0</v>
      </c>
      <c r="AE20" s="98">
        <f t="shared" si="1"/>
        <v>587000</v>
      </c>
      <c r="AF20" s="78">
        <f t="shared" si="1"/>
        <v>0</v>
      </c>
      <c r="AG20" s="77">
        <f t="shared" si="1"/>
        <v>0</v>
      </c>
      <c r="AH20" s="98">
        <f t="shared" si="1"/>
        <v>5500</v>
      </c>
      <c r="AI20" s="78">
        <f t="shared" si="1"/>
        <v>0</v>
      </c>
      <c r="AJ20" s="77">
        <f t="shared" si="1"/>
        <v>0</v>
      </c>
      <c r="AK20" s="98">
        <f t="shared" si="1"/>
        <v>601800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8500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5000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244117</v>
      </c>
      <c r="BJ20" s="78">
        <f t="shared" si="1"/>
        <v>0</v>
      </c>
      <c r="BK20" s="77">
        <f t="shared" si="1"/>
        <v>0</v>
      </c>
      <c r="BL20" s="98">
        <f t="shared" si="1"/>
        <v>149500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6771550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78680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23000</v>
      </c>
      <c r="N24" s="89">
        <v>0</v>
      </c>
      <c r="O24" s="101"/>
      <c r="P24" s="97">
        <v>0</v>
      </c>
      <c r="Q24" s="89">
        <v>0</v>
      </c>
      <c r="R24" s="101"/>
      <c r="S24" s="97">
        <v>428000</v>
      </c>
      <c r="T24" s="89">
        <v>0</v>
      </c>
      <c r="U24" s="101"/>
      <c r="V24" s="97"/>
      <c r="W24" s="89"/>
      <c r="X24" s="101"/>
      <c r="Y24" s="97">
        <v>54000</v>
      </c>
      <c r="Z24" s="89">
        <v>0</v>
      </c>
      <c r="AA24" s="101"/>
      <c r="AB24" s="97">
        <v>25000</v>
      </c>
      <c r="AC24" s="89">
        <v>0</v>
      </c>
      <c r="AD24" s="101"/>
      <c r="AE24" s="97">
        <v>380200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988880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>
        <v>30000</v>
      </c>
      <c r="BD27" s="89">
        <v>0</v>
      </c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30000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78680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23000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428000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54000</v>
      </c>
      <c r="Z28" s="78">
        <f t="shared" si="3"/>
        <v>0</v>
      </c>
      <c r="AA28" s="77">
        <f t="shared" si="3"/>
        <v>0</v>
      </c>
      <c r="AB28" s="98">
        <f t="shared" si="3"/>
        <v>25000</v>
      </c>
      <c r="AC28" s="78">
        <f t="shared" si="3"/>
        <v>0</v>
      </c>
      <c r="AD28" s="77">
        <f t="shared" si="3"/>
        <v>0</v>
      </c>
      <c r="AE28" s="98">
        <f t="shared" si="3"/>
        <v>380200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30000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1018880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>
        <v>0</v>
      </c>
      <c r="W31" s="89">
        <v>0</v>
      </c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328000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328000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328000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328000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419100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419100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419100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419100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1815507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1815507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1815507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1815507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1257000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1257000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316000</v>
      </c>
      <c r="BS50" s="89">
        <v>0</v>
      </c>
      <c r="BT50" s="101"/>
      <c r="BU50" s="76"/>
      <c r="BV50" s="85">
        <f t="shared" si="9"/>
        <v>316000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1573000</v>
      </c>
      <c r="BS51" s="78">
        <f>BS49+BS50</f>
        <v>0</v>
      </c>
      <c r="BT51" s="77">
        <f>BT49+BT50</f>
        <v>0</v>
      </c>
      <c r="BU51" s="85"/>
      <c r="BV51" s="85">
        <f>BV49+BV50</f>
        <v>1573000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2637480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264100</v>
      </c>
      <c r="K53" s="86">
        <f t="shared" si="11"/>
        <v>0</v>
      </c>
      <c r="L53" s="86">
        <f t="shared" si="11"/>
        <v>0</v>
      </c>
      <c r="M53" s="86">
        <f t="shared" si="11"/>
        <v>820050</v>
      </c>
      <c r="N53" s="86">
        <f t="shared" si="11"/>
        <v>0</v>
      </c>
      <c r="O53" s="86">
        <f t="shared" si="11"/>
        <v>0</v>
      </c>
      <c r="P53" s="86">
        <f t="shared" si="11"/>
        <v>411000</v>
      </c>
      <c r="Q53" s="86">
        <f t="shared" si="11"/>
        <v>0</v>
      </c>
      <c r="R53" s="86">
        <f t="shared" si="11"/>
        <v>0</v>
      </c>
      <c r="S53" s="86">
        <f t="shared" si="11"/>
        <v>617833</v>
      </c>
      <c r="T53" s="86">
        <f t="shared" si="11"/>
        <v>0</v>
      </c>
      <c r="U53" s="86">
        <f t="shared" si="11"/>
        <v>0</v>
      </c>
      <c r="V53" s="86">
        <f t="shared" si="11"/>
        <v>28000</v>
      </c>
      <c r="W53" s="86">
        <f t="shared" si="11"/>
        <v>0</v>
      </c>
      <c r="X53" s="86">
        <f t="shared" si="11"/>
        <v>0</v>
      </c>
      <c r="Y53" s="86">
        <f t="shared" si="11"/>
        <v>54000</v>
      </c>
      <c r="Z53" s="86">
        <f t="shared" si="11"/>
        <v>0</v>
      </c>
      <c r="AA53" s="86">
        <f t="shared" si="11"/>
        <v>0</v>
      </c>
      <c r="AB53" s="86">
        <f t="shared" si="11"/>
        <v>1274350</v>
      </c>
      <c r="AC53" s="86">
        <f t="shared" si="11"/>
        <v>0</v>
      </c>
      <c r="AD53" s="86">
        <f t="shared" si="11"/>
        <v>0</v>
      </c>
      <c r="AE53" s="86">
        <f t="shared" si="11"/>
        <v>967200</v>
      </c>
      <c r="AF53" s="86">
        <f t="shared" si="11"/>
        <v>0</v>
      </c>
      <c r="AG53" s="86">
        <f t="shared" si="11"/>
        <v>0</v>
      </c>
      <c r="AH53" s="86">
        <f t="shared" si="11"/>
        <v>5500</v>
      </c>
      <c r="AI53" s="86">
        <f t="shared" si="11"/>
        <v>0</v>
      </c>
      <c r="AJ53" s="86">
        <f t="shared" si="11"/>
        <v>0</v>
      </c>
      <c r="AK53" s="86">
        <f t="shared" si="11"/>
        <v>601800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8500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5000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30000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244117</v>
      </c>
      <c r="BJ53" s="86">
        <f t="shared" si="11"/>
        <v>0</v>
      </c>
      <c r="BK53" s="86">
        <f t="shared" si="11"/>
        <v>0</v>
      </c>
      <c r="BL53" s="86">
        <f t="shared" si="11"/>
        <v>568600</v>
      </c>
      <c r="BM53" s="86">
        <f t="shared" si="11"/>
        <v>0</v>
      </c>
      <c r="BN53" s="86">
        <f t="shared" si="11"/>
        <v>0</v>
      </c>
      <c r="BO53" s="86">
        <f t="shared" si="11"/>
        <v>1815507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1573000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11926037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1109863</v>
      </c>
      <c r="E10" s="89">
        <v>0</v>
      </c>
      <c r="F10" s="90"/>
      <c r="G10" s="88"/>
      <c r="H10" s="89"/>
      <c r="I10" s="90"/>
      <c r="J10" s="97">
        <v>217600</v>
      </c>
      <c r="K10" s="89">
        <v>0</v>
      </c>
      <c r="L10" s="101"/>
      <c r="M10" s="91"/>
      <c r="N10" s="89"/>
      <c r="O10" s="90"/>
      <c r="P10" s="91">
        <v>29600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39500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164500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1561063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73800</v>
      </c>
      <c r="E11" s="89">
        <v>0</v>
      </c>
      <c r="F11" s="90"/>
      <c r="G11" s="88"/>
      <c r="H11" s="89"/>
      <c r="I11" s="90"/>
      <c r="J11" s="97">
        <v>13900</v>
      </c>
      <c r="K11" s="89">
        <v>0</v>
      </c>
      <c r="L11" s="101"/>
      <c r="M11" s="91"/>
      <c r="N11" s="89"/>
      <c r="O11" s="90"/>
      <c r="P11" s="91">
        <v>2000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2800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>
        <v>10800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103300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772101</v>
      </c>
      <c r="E12" s="89">
        <v>0</v>
      </c>
      <c r="F12" s="90"/>
      <c r="G12" s="88"/>
      <c r="H12" s="89"/>
      <c r="I12" s="90"/>
      <c r="J12" s="97">
        <v>36000</v>
      </c>
      <c r="K12" s="89">
        <v>0</v>
      </c>
      <c r="L12" s="101"/>
      <c r="M12" s="91">
        <v>621950</v>
      </c>
      <c r="N12" s="89">
        <v>0</v>
      </c>
      <c r="O12" s="90"/>
      <c r="P12" s="91">
        <v>257200</v>
      </c>
      <c r="Q12" s="89">
        <v>0</v>
      </c>
      <c r="R12" s="90"/>
      <c r="S12" s="91">
        <v>83000</v>
      </c>
      <c r="T12" s="89">
        <v>0</v>
      </c>
      <c r="U12" s="90"/>
      <c r="V12" s="91">
        <v>28000</v>
      </c>
      <c r="W12" s="89">
        <v>0</v>
      </c>
      <c r="X12" s="90"/>
      <c r="Y12" s="91">
        <v>0</v>
      </c>
      <c r="Z12" s="89">
        <v>0</v>
      </c>
      <c r="AA12" s="90"/>
      <c r="AB12" s="91">
        <v>1207000</v>
      </c>
      <c r="AC12" s="89">
        <v>0</v>
      </c>
      <c r="AD12" s="90"/>
      <c r="AE12" s="91">
        <v>501400</v>
      </c>
      <c r="AF12" s="89">
        <v>0</v>
      </c>
      <c r="AG12" s="90"/>
      <c r="AH12" s="91"/>
      <c r="AI12" s="89"/>
      <c r="AJ12" s="90"/>
      <c r="AK12" s="91">
        <v>99000</v>
      </c>
      <c r="AL12" s="89">
        <v>0</v>
      </c>
      <c r="AM12" s="90"/>
      <c r="AN12" s="91"/>
      <c r="AO12" s="89"/>
      <c r="AP12" s="90"/>
      <c r="AQ12" s="91">
        <v>8500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3614151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145200</v>
      </c>
      <c r="E13" s="89">
        <v>0</v>
      </c>
      <c r="F13" s="90"/>
      <c r="G13" s="88">
        <v>0</v>
      </c>
      <c r="H13" s="89">
        <v>0</v>
      </c>
      <c r="I13" s="90"/>
      <c r="J13" s="97"/>
      <c r="K13" s="89"/>
      <c r="L13" s="101"/>
      <c r="M13" s="91">
        <v>125000</v>
      </c>
      <c r="N13" s="89">
        <v>0</v>
      </c>
      <c r="O13" s="90"/>
      <c r="P13" s="91">
        <v>108500</v>
      </c>
      <c r="Q13" s="89">
        <v>0</v>
      </c>
      <c r="R13" s="90"/>
      <c r="S13" s="91">
        <v>96000</v>
      </c>
      <c r="T13" s="89">
        <v>0</v>
      </c>
      <c r="U13" s="90"/>
      <c r="V13" s="91">
        <v>0</v>
      </c>
      <c r="W13" s="89">
        <v>0</v>
      </c>
      <c r="X13" s="90"/>
      <c r="Y13" s="91">
        <v>0</v>
      </c>
      <c r="Z13" s="89">
        <v>0</v>
      </c>
      <c r="AA13" s="90"/>
      <c r="AB13" s="91"/>
      <c r="AC13" s="89"/>
      <c r="AD13" s="90"/>
      <c r="AE13" s="91">
        <v>48000</v>
      </c>
      <c r="AF13" s="89">
        <v>0</v>
      </c>
      <c r="AG13" s="90"/>
      <c r="AH13" s="91">
        <v>4500</v>
      </c>
      <c r="AI13" s="89">
        <v>0</v>
      </c>
      <c r="AJ13" s="90"/>
      <c r="AK13" s="91">
        <v>327500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5000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859700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2500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9800</v>
      </c>
      <c r="T16" s="89">
        <v>0</v>
      </c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135500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147800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140571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/>
      <c r="AH19" s="97">
        <v>1000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252038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393609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2244035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267500</v>
      </c>
      <c r="K20" s="78">
        <f t="shared" si="1"/>
        <v>0</v>
      </c>
      <c r="L20" s="77">
        <f t="shared" si="1"/>
        <v>0</v>
      </c>
      <c r="M20" s="98">
        <f t="shared" si="1"/>
        <v>746950</v>
      </c>
      <c r="N20" s="78">
        <f t="shared" si="1"/>
        <v>0</v>
      </c>
      <c r="O20" s="77">
        <f t="shared" si="1"/>
        <v>0</v>
      </c>
      <c r="P20" s="98">
        <f t="shared" si="1"/>
        <v>397300</v>
      </c>
      <c r="Q20" s="78">
        <f t="shared" si="1"/>
        <v>0</v>
      </c>
      <c r="R20" s="77">
        <f t="shared" si="1"/>
        <v>0</v>
      </c>
      <c r="S20" s="98">
        <f t="shared" si="1"/>
        <v>188800</v>
      </c>
      <c r="T20" s="78">
        <f t="shared" si="1"/>
        <v>0</v>
      </c>
      <c r="U20" s="77">
        <f t="shared" si="1"/>
        <v>0</v>
      </c>
      <c r="V20" s="98">
        <f t="shared" si="1"/>
        <v>28000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1249300</v>
      </c>
      <c r="AC20" s="78">
        <f t="shared" si="1"/>
        <v>0</v>
      </c>
      <c r="AD20" s="77">
        <f t="shared" si="1"/>
        <v>0</v>
      </c>
      <c r="AE20" s="98">
        <f t="shared" si="1"/>
        <v>549400</v>
      </c>
      <c r="AF20" s="78">
        <f t="shared" si="1"/>
        <v>0</v>
      </c>
      <c r="AG20" s="77">
        <f t="shared" si="1"/>
        <v>0</v>
      </c>
      <c r="AH20" s="98">
        <f t="shared" si="1"/>
        <v>5500</v>
      </c>
      <c r="AI20" s="78">
        <f t="shared" si="1"/>
        <v>0</v>
      </c>
      <c r="AJ20" s="77">
        <f t="shared" si="1"/>
        <v>0</v>
      </c>
      <c r="AK20" s="98">
        <f t="shared" si="1"/>
        <v>601800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8500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5000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252038</v>
      </c>
      <c r="BJ20" s="78">
        <f t="shared" si="1"/>
        <v>0</v>
      </c>
      <c r="BK20" s="77">
        <f t="shared" si="1"/>
        <v>0</v>
      </c>
      <c r="BL20" s="98">
        <f t="shared" si="1"/>
        <v>135500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6679623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79365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223000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54000</v>
      </c>
      <c r="Z24" s="89">
        <v>0</v>
      </c>
      <c r="AA24" s="101"/>
      <c r="AB24" s="97">
        <v>25000</v>
      </c>
      <c r="AC24" s="89">
        <v>0</v>
      </c>
      <c r="AD24" s="101"/>
      <c r="AE24" s="97">
        <v>607360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988725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>
        <v>30000</v>
      </c>
      <c r="BD27" s="89">
        <v>0</v>
      </c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30000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79365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223000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54000</v>
      </c>
      <c r="Z28" s="78">
        <f t="shared" si="3"/>
        <v>0</v>
      </c>
      <c r="AA28" s="77">
        <f t="shared" si="3"/>
        <v>0</v>
      </c>
      <c r="AB28" s="98">
        <f t="shared" si="3"/>
        <v>25000</v>
      </c>
      <c r="AC28" s="78">
        <f t="shared" si="3"/>
        <v>0</v>
      </c>
      <c r="AD28" s="77">
        <f t="shared" si="3"/>
        <v>0</v>
      </c>
      <c r="AE28" s="98">
        <f t="shared" si="3"/>
        <v>607360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30000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1018725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>
        <v>0</v>
      </c>
      <c r="W31" s="89">
        <v>0</v>
      </c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350000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350000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350000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350000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435600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435600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435600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435600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1815507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1815507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1815507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1815507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1257000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1257000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316000</v>
      </c>
      <c r="BS50" s="89">
        <v>0</v>
      </c>
      <c r="BT50" s="101"/>
      <c r="BU50" s="76"/>
      <c r="BV50" s="85">
        <f t="shared" si="9"/>
        <v>316000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1573000</v>
      </c>
      <c r="BS51" s="78">
        <f>BS49+BS50</f>
        <v>0</v>
      </c>
      <c r="BT51" s="77">
        <f>BT49+BT50</f>
        <v>0</v>
      </c>
      <c r="BU51" s="85"/>
      <c r="BV51" s="85">
        <f>BV49+BV50</f>
        <v>1573000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2673400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267500</v>
      </c>
      <c r="K53" s="86">
        <f t="shared" si="11"/>
        <v>0</v>
      </c>
      <c r="L53" s="86">
        <f t="shared" si="11"/>
        <v>0</v>
      </c>
      <c r="M53" s="86">
        <f t="shared" si="11"/>
        <v>969950</v>
      </c>
      <c r="N53" s="86">
        <f t="shared" si="11"/>
        <v>0</v>
      </c>
      <c r="O53" s="86">
        <f t="shared" si="11"/>
        <v>0</v>
      </c>
      <c r="P53" s="86">
        <f t="shared" si="11"/>
        <v>397300</v>
      </c>
      <c r="Q53" s="86">
        <f t="shared" si="11"/>
        <v>0</v>
      </c>
      <c r="R53" s="86">
        <f t="shared" si="11"/>
        <v>0</v>
      </c>
      <c r="S53" s="86">
        <f t="shared" si="11"/>
        <v>188800</v>
      </c>
      <c r="T53" s="86">
        <f t="shared" si="11"/>
        <v>0</v>
      </c>
      <c r="U53" s="86">
        <f t="shared" si="11"/>
        <v>0</v>
      </c>
      <c r="V53" s="86">
        <f t="shared" si="11"/>
        <v>28000</v>
      </c>
      <c r="W53" s="86">
        <f t="shared" si="11"/>
        <v>0</v>
      </c>
      <c r="X53" s="86">
        <f t="shared" si="11"/>
        <v>0</v>
      </c>
      <c r="Y53" s="86">
        <f t="shared" si="11"/>
        <v>54000</v>
      </c>
      <c r="Z53" s="86">
        <f t="shared" si="11"/>
        <v>0</v>
      </c>
      <c r="AA53" s="86">
        <f t="shared" si="11"/>
        <v>0</v>
      </c>
      <c r="AB53" s="86">
        <f t="shared" si="11"/>
        <v>1274300</v>
      </c>
      <c r="AC53" s="86">
        <f t="shared" si="11"/>
        <v>0</v>
      </c>
      <c r="AD53" s="86">
        <f t="shared" si="11"/>
        <v>0</v>
      </c>
      <c r="AE53" s="86">
        <f t="shared" si="11"/>
        <v>1156760</v>
      </c>
      <c r="AF53" s="86">
        <f t="shared" si="11"/>
        <v>0</v>
      </c>
      <c r="AG53" s="86">
        <f t="shared" si="11"/>
        <v>0</v>
      </c>
      <c r="AH53" s="86">
        <f t="shared" si="11"/>
        <v>5500</v>
      </c>
      <c r="AI53" s="86">
        <f t="shared" si="11"/>
        <v>0</v>
      </c>
      <c r="AJ53" s="86">
        <f t="shared" si="11"/>
        <v>0</v>
      </c>
      <c r="AK53" s="86">
        <f t="shared" si="11"/>
        <v>601800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8500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5000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30000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252038</v>
      </c>
      <c r="BJ53" s="86">
        <f t="shared" si="11"/>
        <v>0</v>
      </c>
      <c r="BK53" s="86">
        <f t="shared" si="11"/>
        <v>0</v>
      </c>
      <c r="BL53" s="86">
        <f t="shared" si="11"/>
        <v>571100</v>
      </c>
      <c r="BM53" s="86">
        <f t="shared" si="11"/>
        <v>0</v>
      </c>
      <c r="BN53" s="86">
        <f t="shared" si="11"/>
        <v>0</v>
      </c>
      <c r="BO53" s="86">
        <f t="shared" si="11"/>
        <v>1815507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1573000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11872455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2019-05-15T15:06:28Z</dcterms:modified>
  <cp:category/>
  <cp:version/>
  <cp:contentType/>
  <cp:contentStatus/>
</cp:coreProperties>
</file>