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<sst xmlns="http://schemas.openxmlformats.org/spreadsheetml/2006/main" count="870" uniqueCount="151">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</sst>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2953210.91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3537000</v>
      </c>
      <c r="E10" s="45">
        <v>4360836.36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341200</v>
      </c>
      <c r="E14" s="45">
        <v>356691.7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3878200</v>
      </c>
      <c r="E16" s="51">
        <f>E10+E11+E12+E13+E14+E15</f>
        <v>4717528.0600000005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231325.52</v>
      </c>
      <c r="E18" s="45">
        <v>480623.23000000004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3782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231325.52</v>
      </c>
      <c r="E23" s="51">
        <f>E18+E19+E20+E21+E22</f>
        <v>484405.23000000004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909370</v>
      </c>
      <c r="E25" s="45">
        <v>1024722.6799999999</v>
      </c>
    </row>
    <row r="26" spans="2:5" ht="15">
      <c r="B26" s="13">
        <v>30200</v>
      </c>
      <c r="C26" s="54" t="s">
        <v>28</v>
      </c>
      <c r="D26" s="39">
        <v>30000</v>
      </c>
      <c r="E26" s="45">
        <v>30000</v>
      </c>
    </row>
    <row r="27" spans="2:5" ht="15">
      <c r="B27" s="13">
        <v>30300</v>
      </c>
      <c r="C27" s="54" t="s">
        <v>29</v>
      </c>
      <c r="D27" s="39">
        <v>50000</v>
      </c>
      <c r="E27" s="45">
        <v>50000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138550</v>
      </c>
      <c r="E29" s="50">
        <v>187436.27</v>
      </c>
    </row>
    <row r="30" spans="2:5" ht="15.75" thickBot="1">
      <c r="B30" s="16">
        <v>30000</v>
      </c>
      <c r="C30" s="15" t="s">
        <v>32</v>
      </c>
      <c r="D30" s="48">
        <f>D25+D26+D27+D28+D29</f>
        <v>1127920</v>
      </c>
      <c r="E30" s="51">
        <f>E25+E26+E27+E28+E29</f>
        <v>1292158.95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300318</v>
      </c>
      <c r="E33" s="59">
        <v>591506.7899999999</v>
      </c>
    </row>
    <row r="34" spans="2:5" ht="15">
      <c r="B34" s="13">
        <v>40300</v>
      </c>
      <c r="C34" s="54" t="s">
        <v>37</v>
      </c>
      <c r="D34" s="61">
        <v>450457.3</v>
      </c>
      <c r="E34" s="45">
        <v>749096.83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127000</v>
      </c>
      <c r="E36" s="50">
        <v>127000</v>
      </c>
    </row>
    <row r="37" spans="2:5" ht="15.75" thickBot="1">
      <c r="B37" s="16">
        <v>40000</v>
      </c>
      <c r="C37" s="15" t="s">
        <v>40</v>
      </c>
      <c r="D37" s="48">
        <f>D32+D33+D34+D35+D36</f>
        <v>877775.3</v>
      </c>
      <c r="E37" s="51">
        <f>E32+E33+E34+E35+E36</f>
        <v>1467603.6199999999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146120.03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146120.03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360000</v>
      </c>
      <c r="E47" s="45">
        <v>360000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360000</v>
      </c>
      <c r="E49" s="51">
        <f>E45+E46+E47+E48</f>
        <v>360000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>
        <v>1066093.5899999999</v>
      </c>
    </row>
    <row r="55" spans="2:5" ht="15">
      <c r="B55" s="13">
        <v>90200</v>
      </c>
      <c r="C55" s="54" t="s">
        <v>62</v>
      </c>
      <c r="D55" s="61">
        <v>518000</v>
      </c>
      <c r="E55" s="62">
        <v>518512</v>
      </c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1584605.5899999999</v>
      </c>
    </row>
    <row r="57" spans="2:5" ht="16.5" thickBot="1" thickTop="1">
      <c r="B57" s="109" t="s">
        <v>64</v>
      </c>
      <c r="C57" s="110"/>
      <c r="D57" s="52">
        <f>D16+D23+D30+D37+D43+D49+D52+D56</f>
        <v>8828420.82</v>
      </c>
      <c r="E57" s="55">
        <f>E16+E23+E30+E37+E43+E49+E52+E56</f>
        <v>10852421.48</v>
      </c>
    </row>
    <row r="58" spans="2:5" ht="16.5" thickBot="1" thickTop="1">
      <c r="B58" s="109" t="s">
        <v>65</v>
      </c>
      <c r="C58" s="110"/>
      <c r="D58" s="52">
        <f>D57+D5+D6+D7+D8</f>
        <v>8828420.82</v>
      </c>
      <c r="E58" s="55">
        <f>E57+E5+E6+E7+E8</f>
        <v>13805632.39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341200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3859200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134670.76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134670.76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894510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138550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1113060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70000</v>
      </c>
      <c r="E33" s="59"/>
    </row>
    <row r="34" spans="2:5" ht="15">
      <c r="B34" s="13">
        <v>40300</v>
      </c>
      <c r="C34" s="54" t="s">
        <v>37</v>
      </c>
      <c r="D34" s="61">
        <v>303000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7960130.76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7960130.76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3508000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341200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3849200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134670.76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134670.76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894500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138550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1113050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303000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430000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698000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698000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8578120.76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8578120.76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673350</v>
      </c>
      <c r="E10" s="89">
        <v>0</v>
      </c>
      <c r="F10" s="90">
        <v>790248.12</v>
      </c>
      <c r="G10" s="88"/>
      <c r="H10" s="89"/>
      <c r="I10" s="90"/>
      <c r="J10" s="97">
        <v>204000</v>
      </c>
      <c r="K10" s="89">
        <v>0</v>
      </c>
      <c r="L10" s="101">
        <v>216122.88</v>
      </c>
      <c r="M10" s="91">
        <v>0</v>
      </c>
      <c r="N10" s="89">
        <v>0</v>
      </c>
      <c r="O10" s="90">
        <v>0</v>
      </c>
      <c r="P10" s="91">
        <v>31000</v>
      </c>
      <c r="Q10" s="89">
        <v>0</v>
      </c>
      <c r="R10" s="90">
        <v>31000</v>
      </c>
      <c r="S10" s="91"/>
      <c r="T10" s="89"/>
      <c r="U10" s="90"/>
      <c r="V10" s="91"/>
      <c r="W10" s="89"/>
      <c r="X10" s="90"/>
      <c r="Y10" s="91">
        <v>111500</v>
      </c>
      <c r="Z10" s="89">
        <v>0</v>
      </c>
      <c r="AA10" s="90">
        <v>125444.78</v>
      </c>
      <c r="AB10" s="91">
        <v>0</v>
      </c>
      <c r="AC10" s="89">
        <v>0</v>
      </c>
      <c r="AD10" s="90">
        <v>0</v>
      </c>
      <c r="AE10" s="91">
        <v>115000</v>
      </c>
      <c r="AF10" s="89">
        <v>0</v>
      </c>
      <c r="AG10" s="90">
        <v>125573.47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10000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1144850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1288389.25</v>
      </c>
    </row>
    <row r="11" spans="2:76" ht="15">
      <c r="B11" s="13">
        <v>102</v>
      </c>
      <c r="C11" s="25" t="s">
        <v>92</v>
      </c>
      <c r="D11" s="88">
        <v>96000</v>
      </c>
      <c r="E11" s="89">
        <v>0</v>
      </c>
      <c r="F11" s="90">
        <v>102631.40000000001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3000</v>
      </c>
      <c r="AU11" s="89">
        <v>0</v>
      </c>
      <c r="AV11" s="90">
        <v>5390.68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99000</v>
      </c>
      <c r="BW11" s="77">
        <f t="shared" si="1"/>
        <v>0</v>
      </c>
      <c r="BX11" s="79">
        <f t="shared" si="2"/>
        <v>108022.08000000002</v>
      </c>
    </row>
    <row r="12" spans="2:76" ht="15">
      <c r="B12" s="13">
        <v>103</v>
      </c>
      <c r="C12" s="25" t="s">
        <v>93</v>
      </c>
      <c r="D12" s="88">
        <v>718240.14</v>
      </c>
      <c r="E12" s="89">
        <v>0</v>
      </c>
      <c r="F12" s="90">
        <v>998654.7700000001</v>
      </c>
      <c r="G12" s="88"/>
      <c r="H12" s="89"/>
      <c r="I12" s="90"/>
      <c r="J12" s="97">
        <v>15000</v>
      </c>
      <c r="K12" s="89">
        <v>0</v>
      </c>
      <c r="L12" s="101">
        <v>23209.870000000003</v>
      </c>
      <c r="M12" s="91">
        <v>673750</v>
      </c>
      <c r="N12" s="89">
        <v>0</v>
      </c>
      <c r="O12" s="90">
        <v>826143.38</v>
      </c>
      <c r="P12" s="91">
        <v>50420</v>
      </c>
      <c r="Q12" s="89">
        <v>0</v>
      </c>
      <c r="R12" s="90">
        <v>85296.46</v>
      </c>
      <c r="S12" s="91">
        <v>20200</v>
      </c>
      <c r="T12" s="89">
        <v>0</v>
      </c>
      <c r="U12" s="90">
        <v>22239.48</v>
      </c>
      <c r="V12" s="91">
        <v>1500</v>
      </c>
      <c r="W12" s="89">
        <v>0</v>
      </c>
      <c r="X12" s="90">
        <v>2121</v>
      </c>
      <c r="Y12" s="91">
        <v>37600</v>
      </c>
      <c r="Z12" s="89">
        <v>0</v>
      </c>
      <c r="AA12" s="90">
        <v>104735.26000000001</v>
      </c>
      <c r="AB12" s="91">
        <v>1078000</v>
      </c>
      <c r="AC12" s="89">
        <v>0</v>
      </c>
      <c r="AD12" s="90">
        <v>1365719.07</v>
      </c>
      <c r="AE12" s="91">
        <v>278000</v>
      </c>
      <c r="AF12" s="89">
        <v>0</v>
      </c>
      <c r="AG12" s="90">
        <v>379297.01000000007</v>
      </c>
      <c r="AH12" s="91">
        <v>4500</v>
      </c>
      <c r="AI12" s="89">
        <v>0</v>
      </c>
      <c r="AJ12" s="90">
        <v>25142.72</v>
      </c>
      <c r="AK12" s="91">
        <v>37600</v>
      </c>
      <c r="AL12" s="89">
        <v>0</v>
      </c>
      <c r="AM12" s="90">
        <v>51690.34</v>
      </c>
      <c r="AN12" s="91">
        <v>3000</v>
      </c>
      <c r="AO12" s="89">
        <v>0</v>
      </c>
      <c r="AP12" s="90">
        <v>6000</v>
      </c>
      <c r="AQ12" s="91">
        <v>23379</v>
      </c>
      <c r="AR12" s="89">
        <v>0</v>
      </c>
      <c r="AS12" s="90">
        <v>24589</v>
      </c>
      <c r="AT12" s="91">
        <v>0</v>
      </c>
      <c r="AU12" s="89">
        <v>0</v>
      </c>
      <c r="AV12" s="90">
        <v>52433.91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2941189.14</v>
      </c>
      <c r="BW12" s="77">
        <f t="shared" si="1"/>
        <v>0</v>
      </c>
      <c r="BX12" s="79">
        <f t="shared" si="2"/>
        <v>3967272.2700000005</v>
      </c>
    </row>
    <row r="13" spans="2:76" ht="15">
      <c r="B13" s="13">
        <v>104</v>
      </c>
      <c r="C13" s="25" t="s">
        <v>19</v>
      </c>
      <c r="D13" s="88">
        <v>57900</v>
      </c>
      <c r="E13" s="89">
        <v>0</v>
      </c>
      <c r="F13" s="90">
        <v>68773.59</v>
      </c>
      <c r="G13" s="88"/>
      <c r="H13" s="89"/>
      <c r="I13" s="90"/>
      <c r="J13" s="97"/>
      <c r="K13" s="89"/>
      <c r="L13" s="101"/>
      <c r="M13" s="91">
        <v>22000</v>
      </c>
      <c r="N13" s="89">
        <v>0</v>
      </c>
      <c r="O13" s="90">
        <v>61426.490000000005</v>
      </c>
      <c r="P13" s="91">
        <v>14000</v>
      </c>
      <c r="Q13" s="89">
        <v>0</v>
      </c>
      <c r="R13" s="90">
        <v>21648.62</v>
      </c>
      <c r="S13" s="91">
        <v>9800</v>
      </c>
      <c r="T13" s="89">
        <v>0</v>
      </c>
      <c r="U13" s="90">
        <v>28340</v>
      </c>
      <c r="V13" s="91">
        <v>7750</v>
      </c>
      <c r="W13" s="89">
        <v>0</v>
      </c>
      <c r="X13" s="90">
        <v>7750</v>
      </c>
      <c r="Y13" s="91">
        <v>0</v>
      </c>
      <c r="Z13" s="89">
        <v>0</v>
      </c>
      <c r="AA13" s="90">
        <v>0</v>
      </c>
      <c r="AB13" s="91">
        <v>83326</v>
      </c>
      <c r="AC13" s="89">
        <v>0</v>
      </c>
      <c r="AD13" s="90">
        <v>176240.05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255350</v>
      </c>
      <c r="AL13" s="89">
        <v>0</v>
      </c>
      <c r="AM13" s="90">
        <v>293827.03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450126</v>
      </c>
      <c r="BW13" s="77">
        <f t="shared" si="1"/>
        <v>0</v>
      </c>
      <c r="BX13" s="79">
        <f t="shared" si="2"/>
        <v>658005.78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25100</v>
      </c>
      <c r="E16" s="89">
        <v>0</v>
      </c>
      <c r="F16" s="90">
        <v>25100</v>
      </c>
      <c r="G16" s="88"/>
      <c r="H16" s="89"/>
      <c r="I16" s="90"/>
      <c r="J16" s="97"/>
      <c r="K16" s="89"/>
      <c r="L16" s="101"/>
      <c r="M16" s="91">
        <v>17700</v>
      </c>
      <c r="N16" s="89">
        <v>0</v>
      </c>
      <c r="O16" s="90">
        <v>17700</v>
      </c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13446.35</v>
      </c>
      <c r="AC16" s="89">
        <v>0</v>
      </c>
      <c r="AD16" s="90">
        <v>13446.35</v>
      </c>
      <c r="AE16" s="97">
        <v>39300</v>
      </c>
      <c r="AF16" s="89">
        <v>0</v>
      </c>
      <c r="AG16" s="101">
        <v>39300</v>
      </c>
      <c r="AH16" s="97"/>
      <c r="AI16" s="89"/>
      <c r="AJ16" s="101"/>
      <c r="AK16" s="97">
        <v>5697.03</v>
      </c>
      <c r="AL16" s="89">
        <v>0</v>
      </c>
      <c r="AM16" s="101">
        <v>5697.03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0</v>
      </c>
      <c r="BA16" s="89">
        <v>0</v>
      </c>
      <c r="BB16" s="101">
        <v>0</v>
      </c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101243.38</v>
      </c>
      <c r="BW16" s="77">
        <f t="shared" si="1"/>
        <v>0</v>
      </c>
      <c r="BX16" s="79">
        <f t="shared" si="2"/>
        <v>101243.38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21500</v>
      </c>
      <c r="E18" s="89">
        <v>0</v>
      </c>
      <c r="F18" s="90">
        <v>21500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21500</v>
      </c>
      <c r="BW18" s="77">
        <f t="shared" si="1"/>
        <v>0</v>
      </c>
      <c r="BX18" s="79">
        <f t="shared" si="2"/>
        <v>21500</v>
      </c>
    </row>
    <row r="19" spans="2:76" ht="15">
      <c r="B19" s="13">
        <v>110</v>
      </c>
      <c r="C19" s="25" t="s">
        <v>98</v>
      </c>
      <c r="D19" s="88">
        <v>109500</v>
      </c>
      <c r="E19" s="89">
        <v>0</v>
      </c>
      <c r="F19" s="90">
        <v>121311.34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184987</v>
      </c>
      <c r="BJ19" s="89">
        <v>0</v>
      </c>
      <c r="BK19" s="101">
        <v>30000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294487</v>
      </c>
      <c r="BW19" s="77">
        <f t="shared" si="1"/>
        <v>0</v>
      </c>
      <c r="BX19" s="79">
        <f t="shared" si="2"/>
        <v>151311.34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1701590.1400000001</v>
      </c>
      <c r="E20" s="78">
        <f t="shared" si="3"/>
        <v>0</v>
      </c>
      <c r="F20" s="79">
        <f t="shared" si="3"/>
        <v>2128219.22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219000</v>
      </c>
      <c r="K20" s="78">
        <f t="shared" si="3"/>
        <v>0</v>
      </c>
      <c r="L20" s="77">
        <f t="shared" si="3"/>
        <v>239332.75</v>
      </c>
      <c r="M20" s="98">
        <f t="shared" si="3"/>
        <v>713450</v>
      </c>
      <c r="N20" s="78">
        <f t="shared" si="3"/>
        <v>0</v>
      </c>
      <c r="O20" s="77">
        <f t="shared" si="3"/>
        <v>905269.87</v>
      </c>
      <c r="P20" s="98">
        <f t="shared" si="3"/>
        <v>95420</v>
      </c>
      <c r="Q20" s="78">
        <f t="shared" si="3"/>
        <v>0</v>
      </c>
      <c r="R20" s="77">
        <f t="shared" si="3"/>
        <v>137945.08000000002</v>
      </c>
      <c r="S20" s="98">
        <f t="shared" si="3"/>
        <v>30000</v>
      </c>
      <c r="T20" s="78">
        <f t="shared" si="3"/>
        <v>0</v>
      </c>
      <c r="U20" s="77">
        <f t="shared" si="3"/>
        <v>50579.479999999996</v>
      </c>
      <c r="V20" s="98">
        <f t="shared" si="3"/>
        <v>9250</v>
      </c>
      <c r="W20" s="78">
        <f t="shared" si="3"/>
        <v>0</v>
      </c>
      <c r="X20" s="77">
        <f t="shared" si="3"/>
        <v>9871</v>
      </c>
      <c r="Y20" s="98">
        <f t="shared" si="3"/>
        <v>149100</v>
      </c>
      <c r="Z20" s="78">
        <f t="shared" si="3"/>
        <v>0</v>
      </c>
      <c r="AA20" s="77">
        <f t="shared" si="3"/>
        <v>230180.04</v>
      </c>
      <c r="AB20" s="98">
        <f t="shared" si="3"/>
        <v>1174772.35</v>
      </c>
      <c r="AC20" s="78">
        <f t="shared" si="3"/>
        <v>0</v>
      </c>
      <c r="AD20" s="77">
        <f t="shared" si="3"/>
        <v>1555405.4700000002</v>
      </c>
      <c r="AE20" s="98">
        <f t="shared" si="3"/>
        <v>432300</v>
      </c>
      <c r="AF20" s="78">
        <f t="shared" si="3"/>
        <v>0</v>
      </c>
      <c r="AG20" s="77">
        <f t="shared" si="3"/>
        <v>544170.4800000001</v>
      </c>
      <c r="AH20" s="98">
        <f t="shared" si="3"/>
        <v>4500</v>
      </c>
      <c r="AI20" s="78">
        <f t="shared" si="3"/>
        <v>0</v>
      </c>
      <c r="AJ20" s="77">
        <f t="shared" si="3"/>
        <v>25142.72</v>
      </c>
      <c r="AK20" s="98">
        <f t="shared" si="3"/>
        <v>298647.03</v>
      </c>
      <c r="AL20" s="78">
        <f t="shared" si="3"/>
        <v>0</v>
      </c>
      <c r="AM20" s="77">
        <f t="shared" si="3"/>
        <v>351214.4</v>
      </c>
      <c r="AN20" s="98">
        <f t="shared" si="3"/>
        <v>3000</v>
      </c>
      <c r="AO20" s="78">
        <f t="shared" si="3"/>
        <v>0</v>
      </c>
      <c r="AP20" s="77">
        <f t="shared" si="3"/>
        <v>6000</v>
      </c>
      <c r="AQ20" s="98">
        <f t="shared" si="3"/>
        <v>23379</v>
      </c>
      <c r="AR20" s="78">
        <f t="shared" si="3"/>
        <v>0</v>
      </c>
      <c r="AS20" s="77">
        <f t="shared" si="3"/>
        <v>24589</v>
      </c>
      <c r="AT20" s="98">
        <f t="shared" si="3"/>
        <v>3000</v>
      </c>
      <c r="AU20" s="78">
        <f t="shared" si="3"/>
        <v>0</v>
      </c>
      <c r="AV20" s="77">
        <f t="shared" si="3"/>
        <v>57824.590000000004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194987</v>
      </c>
      <c r="BJ20" s="78">
        <f t="shared" si="3"/>
        <v>0</v>
      </c>
      <c r="BK20" s="77">
        <f t="shared" si="3"/>
        <v>30000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5052395.5200000005</v>
      </c>
      <c r="BW20" s="77">
        <f>BW10+BW11+BW12+BW13+BW14+BW15+BW16+BW17+BW18+BW19</f>
        <v>0</v>
      </c>
      <c r="BX20" s="95">
        <f>BX10+BX11+BX12+BX13+BX14+BX15+BX16+BX17+BX18+BX19</f>
        <v>6295744.100000001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521218</v>
      </c>
      <c r="E24" s="89">
        <v>0</v>
      </c>
      <c r="F24" s="90">
        <v>832767.88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310000</v>
      </c>
      <c r="N24" s="89">
        <v>0</v>
      </c>
      <c r="O24" s="101">
        <v>383249.17</v>
      </c>
      <c r="P24" s="97">
        <v>0</v>
      </c>
      <c r="Q24" s="89">
        <v>0</v>
      </c>
      <c r="R24" s="101">
        <v>466386.51</v>
      </c>
      <c r="S24" s="97">
        <v>0</v>
      </c>
      <c r="T24" s="89">
        <v>0</v>
      </c>
      <c r="U24" s="101">
        <v>22478.27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75000</v>
      </c>
      <c r="AC24" s="89">
        <v>0</v>
      </c>
      <c r="AD24" s="101">
        <v>325737.9</v>
      </c>
      <c r="AE24" s="97">
        <v>131557.3</v>
      </c>
      <c r="AF24" s="89">
        <v>0</v>
      </c>
      <c r="AG24" s="101">
        <v>402399.83</v>
      </c>
      <c r="AH24" s="97">
        <v>0</v>
      </c>
      <c r="AI24" s="89">
        <v>0</v>
      </c>
      <c r="AJ24" s="101">
        <v>0</v>
      </c>
      <c r="AK24" s="97">
        <v>200000</v>
      </c>
      <c r="AL24" s="89">
        <v>0</v>
      </c>
      <c r="AM24" s="101">
        <v>276070.67</v>
      </c>
      <c r="AN24" s="97"/>
      <c r="AO24" s="89"/>
      <c r="AP24" s="101"/>
      <c r="AQ24" s="97">
        <v>0</v>
      </c>
      <c r="AR24" s="89">
        <v>0</v>
      </c>
      <c r="AS24" s="101">
        <v>41855.81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390184.17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1237775.3</v>
      </c>
      <c r="BW24" s="77">
        <f t="shared" si="4"/>
        <v>0</v>
      </c>
      <c r="BX24" s="79">
        <f t="shared" si="4"/>
        <v>3141130.21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>
        <v>0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521218</v>
      </c>
      <c r="E28" s="78">
        <f t="shared" si="5"/>
        <v>0</v>
      </c>
      <c r="F28" s="79">
        <f t="shared" si="5"/>
        <v>832767.88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310000</v>
      </c>
      <c r="N28" s="78">
        <f t="shared" si="5"/>
        <v>0</v>
      </c>
      <c r="O28" s="77">
        <f t="shared" si="5"/>
        <v>383249.17</v>
      </c>
      <c r="P28" s="98">
        <f t="shared" si="5"/>
        <v>0</v>
      </c>
      <c r="Q28" s="78">
        <f t="shared" si="5"/>
        <v>0</v>
      </c>
      <c r="R28" s="77">
        <f t="shared" si="5"/>
        <v>466386.51</v>
      </c>
      <c r="S28" s="98">
        <f t="shared" si="5"/>
        <v>0</v>
      </c>
      <c r="T28" s="78">
        <f t="shared" si="5"/>
        <v>0</v>
      </c>
      <c r="U28" s="77">
        <f t="shared" si="5"/>
        <v>22478.27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75000</v>
      </c>
      <c r="AC28" s="78">
        <f t="shared" si="5"/>
        <v>0</v>
      </c>
      <c r="AD28" s="77">
        <f t="shared" si="5"/>
        <v>325737.9</v>
      </c>
      <c r="AE28" s="98">
        <f t="shared" si="5"/>
        <v>131557.3</v>
      </c>
      <c r="AF28" s="78">
        <f t="shared" si="5"/>
        <v>0</v>
      </c>
      <c r="AG28" s="77">
        <f t="shared" si="5"/>
        <v>402399.83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200000</v>
      </c>
      <c r="AL28" s="78">
        <f t="shared" si="6"/>
        <v>0</v>
      </c>
      <c r="AM28" s="77">
        <f t="shared" si="6"/>
        <v>276070.67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41855.81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390184.17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1237775.3</v>
      </c>
      <c r="BW28" s="77">
        <f>BW23+BW24+BW25+BW26+BW27</f>
        <v>0</v>
      </c>
      <c r="BX28" s="95">
        <f>BX23+BX24+BX25+BX26+BX27</f>
        <v>3141130.21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0</v>
      </c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>
        <v>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>
        <v>0</v>
      </c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>
        <v>15050</v>
      </c>
      <c r="BO39" s="97"/>
      <c r="BP39" s="89"/>
      <c r="BQ39" s="101"/>
      <c r="BR39" s="97"/>
      <c r="BS39" s="89"/>
      <c r="BT39" s="101"/>
      <c r="BU39" s="76"/>
      <c r="BV39" s="85">
        <f t="shared" si="10"/>
        <v>15050</v>
      </c>
      <c r="BW39" s="77">
        <f t="shared" si="10"/>
        <v>0</v>
      </c>
      <c r="BX39" s="79">
        <f t="shared" si="10"/>
        <v>15050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170000</v>
      </c>
      <c r="BM40" s="89">
        <v>0</v>
      </c>
      <c r="BN40" s="101">
        <v>174652.31</v>
      </c>
      <c r="BO40" s="97"/>
      <c r="BP40" s="89"/>
      <c r="BQ40" s="101"/>
      <c r="BR40" s="97"/>
      <c r="BS40" s="89"/>
      <c r="BT40" s="101"/>
      <c r="BU40" s="76"/>
      <c r="BV40" s="85">
        <f t="shared" si="10"/>
        <v>170000</v>
      </c>
      <c r="BW40" s="77">
        <f t="shared" si="10"/>
        <v>0</v>
      </c>
      <c r="BX40" s="79">
        <f t="shared" si="10"/>
        <v>174652.31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185050</v>
      </c>
      <c r="BM42" s="78">
        <f t="shared" si="12"/>
        <v>0</v>
      </c>
      <c r="BN42" s="77">
        <f t="shared" si="12"/>
        <v>189702.31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185050</v>
      </c>
      <c r="BW42" s="77">
        <f>BW38+BW39+BW40+BW41</f>
        <v>0</v>
      </c>
      <c r="BX42" s="95">
        <f>BX38+BX39+BX40+BX41</f>
        <v>189702.31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>
        <v>1096724</v>
      </c>
      <c r="BU49" s="76"/>
      <c r="BV49" s="85">
        <f aca="true" t="shared" si="15" ref="BV49:BX50">D49+G49+J49+M49+P49+S49+V49+Y49+AB49+AE49+AH49+AK49+AN49+AQ49+AT49+AW49+AZ49+BC49+BF49+BI49+BL49+BO49+BR49</f>
        <v>1035200</v>
      </c>
      <c r="BW49" s="77">
        <f t="shared" si="15"/>
        <v>0</v>
      </c>
      <c r="BX49" s="79">
        <f t="shared" si="15"/>
        <v>1096724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536345.6599999999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536345.6599999999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1633069.66</v>
      </c>
      <c r="BU51" s="85"/>
      <c r="BV51" s="85">
        <f>BV49+BV50</f>
        <v>1553200</v>
      </c>
      <c r="BW51" s="77">
        <f>BW49+BW50</f>
        <v>0</v>
      </c>
      <c r="BX51" s="95">
        <f>BX49+BX50</f>
        <v>1633069.66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2222808.14</v>
      </c>
      <c r="E53" s="86">
        <f t="shared" si="18"/>
        <v>0</v>
      </c>
      <c r="F53" s="86">
        <f t="shared" si="18"/>
        <v>2960987.1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219000</v>
      </c>
      <c r="K53" s="86">
        <f t="shared" si="18"/>
        <v>0</v>
      </c>
      <c r="L53" s="86">
        <f t="shared" si="18"/>
        <v>239332.75</v>
      </c>
      <c r="M53" s="86">
        <f t="shared" si="18"/>
        <v>1023450</v>
      </c>
      <c r="N53" s="86">
        <f t="shared" si="18"/>
        <v>0</v>
      </c>
      <c r="O53" s="86">
        <f t="shared" si="18"/>
        <v>1288519.04</v>
      </c>
      <c r="P53" s="86">
        <f t="shared" si="18"/>
        <v>95420</v>
      </c>
      <c r="Q53" s="86">
        <f t="shared" si="18"/>
        <v>0</v>
      </c>
      <c r="R53" s="86">
        <f t="shared" si="18"/>
        <v>604331.5900000001</v>
      </c>
      <c r="S53" s="86">
        <f t="shared" si="18"/>
        <v>30000</v>
      </c>
      <c r="T53" s="86">
        <f t="shared" si="18"/>
        <v>0</v>
      </c>
      <c r="U53" s="86">
        <f t="shared" si="18"/>
        <v>73057.75</v>
      </c>
      <c r="V53" s="86">
        <f t="shared" si="18"/>
        <v>9250</v>
      </c>
      <c r="W53" s="86">
        <f t="shared" si="18"/>
        <v>0</v>
      </c>
      <c r="X53" s="86">
        <f t="shared" si="18"/>
        <v>9871</v>
      </c>
      <c r="Y53" s="86">
        <f t="shared" si="18"/>
        <v>149100</v>
      </c>
      <c r="Z53" s="86">
        <f t="shared" si="18"/>
        <v>0</v>
      </c>
      <c r="AA53" s="86">
        <f t="shared" si="18"/>
        <v>230180.04</v>
      </c>
      <c r="AB53" s="86">
        <f t="shared" si="18"/>
        <v>1249772.35</v>
      </c>
      <c r="AC53" s="86">
        <f t="shared" si="18"/>
        <v>0</v>
      </c>
      <c r="AD53" s="86">
        <f t="shared" si="18"/>
        <v>1881143.37</v>
      </c>
      <c r="AE53" s="86">
        <f t="shared" si="18"/>
        <v>563857.3</v>
      </c>
      <c r="AF53" s="86">
        <f t="shared" si="18"/>
        <v>0</v>
      </c>
      <c r="AG53" s="86">
        <f t="shared" si="18"/>
        <v>946570.31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25142.72</v>
      </c>
      <c r="AK53" s="86">
        <f t="shared" si="19"/>
        <v>498647.03</v>
      </c>
      <c r="AL53" s="86">
        <f t="shared" si="19"/>
        <v>0</v>
      </c>
      <c r="AM53" s="86">
        <f t="shared" si="19"/>
        <v>627285.0700000001</v>
      </c>
      <c r="AN53" s="86">
        <f t="shared" si="19"/>
        <v>3000</v>
      </c>
      <c r="AO53" s="86">
        <f t="shared" si="19"/>
        <v>0</v>
      </c>
      <c r="AP53" s="86">
        <f t="shared" si="19"/>
        <v>6000</v>
      </c>
      <c r="AQ53" s="86">
        <f t="shared" si="19"/>
        <v>23379</v>
      </c>
      <c r="AR53" s="86">
        <f t="shared" si="19"/>
        <v>0</v>
      </c>
      <c r="AS53" s="86">
        <f t="shared" si="19"/>
        <v>66444.81</v>
      </c>
      <c r="AT53" s="86">
        <f t="shared" si="19"/>
        <v>3000</v>
      </c>
      <c r="AU53" s="86">
        <f t="shared" si="19"/>
        <v>0</v>
      </c>
      <c r="AV53" s="86">
        <f t="shared" si="19"/>
        <v>57824.590000000004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390184.17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194987</v>
      </c>
      <c r="BJ53" s="86">
        <f t="shared" si="19"/>
        <v>0</v>
      </c>
      <c r="BK53" s="86">
        <f t="shared" si="19"/>
        <v>30000</v>
      </c>
      <c r="BL53" s="86">
        <f t="shared" si="19"/>
        <v>185050</v>
      </c>
      <c r="BM53" s="86">
        <f t="shared" si="19"/>
        <v>0</v>
      </c>
      <c r="BN53" s="86">
        <f t="shared" si="19"/>
        <v>189702.31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1553200</v>
      </c>
      <c r="BS53" s="86">
        <f t="shared" si="19"/>
        <v>0</v>
      </c>
      <c r="BT53" s="86">
        <f t="shared" si="19"/>
        <v>1633069.66</v>
      </c>
      <c r="BU53" s="86">
        <f>BU8</f>
        <v>0</v>
      </c>
      <c r="BV53" s="102">
        <f>BV8+BV20+BV28+BV35+BV42+BV46+BV51</f>
        <v>8828420.82</v>
      </c>
      <c r="BW53" s="87">
        <f>BW20+BW28+BW35+BW42+BW46+BW51</f>
        <v>0</v>
      </c>
      <c r="BX53" s="87">
        <f>BX20+BX28+BX35+BX42+BX46+BX51</f>
        <v>12059646.280000001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678850</v>
      </c>
      <c r="E10" s="89">
        <v>0</v>
      </c>
      <c r="F10" s="90"/>
      <c r="G10" s="88"/>
      <c r="H10" s="89"/>
      <c r="I10" s="90"/>
      <c r="J10" s="97">
        <v>235500</v>
      </c>
      <c r="K10" s="89">
        <v>0</v>
      </c>
      <c r="L10" s="101"/>
      <c r="M10" s="91">
        <v>0</v>
      </c>
      <c r="N10" s="89">
        <v>0</v>
      </c>
      <c r="O10" s="90"/>
      <c r="P10" s="91">
        <v>31000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111500</v>
      </c>
      <c r="Z10" s="89">
        <v>0</v>
      </c>
      <c r="AA10" s="90"/>
      <c r="AB10" s="91">
        <v>0</v>
      </c>
      <c r="AC10" s="89">
        <v>0</v>
      </c>
      <c r="AD10" s="90"/>
      <c r="AE10" s="91">
        <v>115000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23000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1194850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95750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95750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575399.75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671750</v>
      </c>
      <c r="N12" s="89">
        <v>0</v>
      </c>
      <c r="O12" s="90"/>
      <c r="P12" s="91">
        <v>48420</v>
      </c>
      <c r="Q12" s="89">
        <v>0</v>
      </c>
      <c r="R12" s="90"/>
      <c r="S12" s="91">
        <v>20200</v>
      </c>
      <c r="T12" s="89">
        <v>0</v>
      </c>
      <c r="U12" s="90"/>
      <c r="V12" s="91">
        <v>1500</v>
      </c>
      <c r="W12" s="89">
        <v>0</v>
      </c>
      <c r="X12" s="90"/>
      <c r="Y12" s="91">
        <v>24000</v>
      </c>
      <c r="Z12" s="89">
        <v>0</v>
      </c>
      <c r="AA12" s="90"/>
      <c r="AB12" s="91">
        <v>1078000</v>
      </c>
      <c r="AC12" s="89">
        <v>0</v>
      </c>
      <c r="AD12" s="90"/>
      <c r="AE12" s="91">
        <v>278000</v>
      </c>
      <c r="AF12" s="89">
        <v>0</v>
      </c>
      <c r="AG12" s="90"/>
      <c r="AH12" s="91">
        <v>4500</v>
      </c>
      <c r="AI12" s="89">
        <v>0</v>
      </c>
      <c r="AJ12" s="90"/>
      <c r="AK12" s="91">
        <v>34600</v>
      </c>
      <c r="AL12" s="89">
        <v>0</v>
      </c>
      <c r="AM12" s="90"/>
      <c r="AN12" s="91">
        <v>3000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2763369.75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57900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19500</v>
      </c>
      <c r="N13" s="89">
        <v>0</v>
      </c>
      <c r="O13" s="90"/>
      <c r="P13" s="91">
        <v>14000</v>
      </c>
      <c r="Q13" s="89">
        <v>0</v>
      </c>
      <c r="R13" s="90"/>
      <c r="S13" s="91">
        <v>9800</v>
      </c>
      <c r="T13" s="89">
        <v>0</v>
      </c>
      <c r="U13" s="90"/>
      <c r="V13" s="91">
        <v>7750</v>
      </c>
      <c r="W13" s="89">
        <v>0</v>
      </c>
      <c r="X13" s="90"/>
      <c r="Y13" s="91">
        <v>0</v>
      </c>
      <c r="Z13" s="89">
        <v>0</v>
      </c>
      <c r="AA13" s="90"/>
      <c r="AB13" s="91">
        <v>82826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250350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442126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24100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16900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13015.35</v>
      </c>
      <c r="AC16" s="89">
        <v>0</v>
      </c>
      <c r="AD16" s="90"/>
      <c r="AE16" s="97">
        <v>37800</v>
      </c>
      <c r="AF16" s="89">
        <v>0</v>
      </c>
      <c r="AG16" s="101"/>
      <c r="AH16" s="97"/>
      <c r="AI16" s="89"/>
      <c r="AJ16" s="101"/>
      <c r="AK16" s="97">
        <v>5520.29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2974.38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100310.02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107987.98999999999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188987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296974.99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1561487.74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250500</v>
      </c>
      <c r="K20" s="78">
        <f t="shared" si="1"/>
        <v>0</v>
      </c>
      <c r="L20" s="77">
        <f t="shared" si="1"/>
        <v>0</v>
      </c>
      <c r="M20" s="98">
        <f t="shared" si="1"/>
        <v>708150</v>
      </c>
      <c r="N20" s="78">
        <f t="shared" si="1"/>
        <v>0</v>
      </c>
      <c r="O20" s="77">
        <f t="shared" si="1"/>
        <v>0</v>
      </c>
      <c r="P20" s="98">
        <f t="shared" si="1"/>
        <v>93420</v>
      </c>
      <c r="Q20" s="78">
        <f t="shared" si="1"/>
        <v>0</v>
      </c>
      <c r="R20" s="77">
        <f t="shared" si="1"/>
        <v>0</v>
      </c>
      <c r="S20" s="98">
        <f t="shared" si="1"/>
        <v>30000</v>
      </c>
      <c r="T20" s="78">
        <f t="shared" si="1"/>
        <v>0</v>
      </c>
      <c r="U20" s="77">
        <f t="shared" si="1"/>
        <v>0</v>
      </c>
      <c r="V20" s="98">
        <f t="shared" si="1"/>
        <v>9250</v>
      </c>
      <c r="W20" s="78">
        <f t="shared" si="1"/>
        <v>0</v>
      </c>
      <c r="X20" s="77">
        <f t="shared" si="1"/>
        <v>0</v>
      </c>
      <c r="Y20" s="98">
        <f t="shared" si="1"/>
        <v>135500</v>
      </c>
      <c r="Z20" s="78">
        <f t="shared" si="1"/>
        <v>0</v>
      </c>
      <c r="AA20" s="77">
        <f t="shared" si="1"/>
        <v>0</v>
      </c>
      <c r="AB20" s="98">
        <f t="shared" si="1"/>
        <v>1173841.35</v>
      </c>
      <c r="AC20" s="78">
        <f t="shared" si="1"/>
        <v>0</v>
      </c>
      <c r="AD20" s="77">
        <f t="shared" si="1"/>
        <v>0</v>
      </c>
      <c r="AE20" s="98">
        <f t="shared" si="1"/>
        <v>430800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290470.29</v>
      </c>
      <c r="AL20" s="78">
        <f t="shared" si="1"/>
        <v>0</v>
      </c>
      <c r="AM20" s="77">
        <f t="shared" si="1"/>
        <v>0</v>
      </c>
      <c r="AN20" s="98">
        <f t="shared" si="1"/>
        <v>3000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2974.38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211987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4914880.76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91000</v>
      </c>
      <c r="AC24" s="89">
        <v>0</v>
      </c>
      <c r="AD24" s="101"/>
      <c r="AE24" s="97">
        <v>144000</v>
      </c>
      <c r="AF24" s="89">
        <v>0</v>
      </c>
      <c r="AG24" s="101"/>
      <c r="AH24" s="97">
        <v>0</v>
      </c>
      <c r="AI24" s="89">
        <v>0</v>
      </c>
      <c r="AJ24" s="101"/>
      <c r="AK24" s="97">
        <v>125000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91000</v>
      </c>
      <c r="AC28" s="78">
        <f t="shared" si="3"/>
        <v>0</v>
      </c>
      <c r="AD28" s="77">
        <f t="shared" si="3"/>
        <v>0</v>
      </c>
      <c r="AE28" s="98">
        <f t="shared" si="3"/>
        <v>144000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125000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177000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177000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192050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192050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1701487.74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250500</v>
      </c>
      <c r="K53" s="86">
        <f t="shared" si="11"/>
        <v>0</v>
      </c>
      <c r="L53" s="86">
        <f t="shared" si="11"/>
        <v>0</v>
      </c>
      <c r="M53" s="86">
        <f t="shared" si="11"/>
        <v>708150</v>
      </c>
      <c r="N53" s="86">
        <f t="shared" si="11"/>
        <v>0</v>
      </c>
      <c r="O53" s="86">
        <f t="shared" si="11"/>
        <v>0</v>
      </c>
      <c r="P53" s="86">
        <f t="shared" si="11"/>
        <v>93420</v>
      </c>
      <c r="Q53" s="86">
        <f t="shared" si="11"/>
        <v>0</v>
      </c>
      <c r="R53" s="86">
        <f t="shared" si="11"/>
        <v>0</v>
      </c>
      <c r="S53" s="86">
        <f t="shared" si="11"/>
        <v>30000</v>
      </c>
      <c r="T53" s="86">
        <f t="shared" si="11"/>
        <v>0</v>
      </c>
      <c r="U53" s="86">
        <f t="shared" si="11"/>
        <v>0</v>
      </c>
      <c r="V53" s="86">
        <f t="shared" si="11"/>
        <v>9250</v>
      </c>
      <c r="W53" s="86">
        <f t="shared" si="11"/>
        <v>0</v>
      </c>
      <c r="X53" s="86">
        <f t="shared" si="11"/>
        <v>0</v>
      </c>
      <c r="Y53" s="86">
        <f t="shared" si="11"/>
        <v>135500</v>
      </c>
      <c r="Z53" s="86">
        <f t="shared" si="11"/>
        <v>0</v>
      </c>
      <c r="AA53" s="86">
        <f t="shared" si="11"/>
        <v>0</v>
      </c>
      <c r="AB53" s="86">
        <f t="shared" si="11"/>
        <v>1264841.35</v>
      </c>
      <c r="AC53" s="86">
        <f t="shared" si="11"/>
        <v>0</v>
      </c>
      <c r="AD53" s="86">
        <f t="shared" si="11"/>
        <v>0</v>
      </c>
      <c r="AE53" s="86">
        <f t="shared" si="11"/>
        <v>574800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415470.29</v>
      </c>
      <c r="AL53" s="86">
        <f t="shared" si="11"/>
        <v>0</v>
      </c>
      <c r="AM53" s="86">
        <f t="shared" si="11"/>
        <v>0</v>
      </c>
      <c r="AN53" s="86">
        <f t="shared" si="11"/>
        <v>3000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2974.38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211987</v>
      </c>
      <c r="BJ53" s="86">
        <f t="shared" si="11"/>
        <v>0</v>
      </c>
      <c r="BK53" s="86">
        <f t="shared" si="11"/>
        <v>0</v>
      </c>
      <c r="BL53" s="86">
        <f t="shared" si="11"/>
        <v>192050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7960130.76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673350</v>
      </c>
      <c r="E10" s="89">
        <v>0</v>
      </c>
      <c r="F10" s="90"/>
      <c r="G10" s="88"/>
      <c r="H10" s="89"/>
      <c r="I10" s="90"/>
      <c r="J10" s="97">
        <v>235500</v>
      </c>
      <c r="K10" s="89">
        <v>0</v>
      </c>
      <c r="L10" s="101"/>
      <c r="M10" s="91">
        <v>0</v>
      </c>
      <c r="N10" s="89">
        <v>0</v>
      </c>
      <c r="O10" s="90"/>
      <c r="P10" s="91">
        <v>31000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111500</v>
      </c>
      <c r="Z10" s="89">
        <v>0</v>
      </c>
      <c r="AA10" s="90"/>
      <c r="AB10" s="91">
        <v>0</v>
      </c>
      <c r="AC10" s="89">
        <v>0</v>
      </c>
      <c r="AD10" s="90"/>
      <c r="AE10" s="91">
        <v>115000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23000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1189350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90000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90000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579389.75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671750</v>
      </c>
      <c r="N12" s="89">
        <v>0</v>
      </c>
      <c r="O12" s="90"/>
      <c r="P12" s="91">
        <v>50420</v>
      </c>
      <c r="Q12" s="89">
        <v>0</v>
      </c>
      <c r="R12" s="90"/>
      <c r="S12" s="91">
        <v>20200</v>
      </c>
      <c r="T12" s="89">
        <v>0</v>
      </c>
      <c r="U12" s="90"/>
      <c r="V12" s="91">
        <v>1500</v>
      </c>
      <c r="W12" s="89">
        <v>0</v>
      </c>
      <c r="X12" s="90"/>
      <c r="Y12" s="91">
        <v>24000</v>
      </c>
      <c r="Z12" s="89">
        <v>0</v>
      </c>
      <c r="AA12" s="90"/>
      <c r="AB12" s="91">
        <v>1078000</v>
      </c>
      <c r="AC12" s="89">
        <v>0</v>
      </c>
      <c r="AD12" s="90"/>
      <c r="AE12" s="91">
        <v>274050</v>
      </c>
      <c r="AF12" s="89">
        <v>0</v>
      </c>
      <c r="AG12" s="90"/>
      <c r="AH12" s="91">
        <v>4500</v>
      </c>
      <c r="AI12" s="89">
        <v>0</v>
      </c>
      <c r="AJ12" s="90"/>
      <c r="AK12" s="91">
        <v>37600</v>
      </c>
      <c r="AL12" s="89">
        <v>0</v>
      </c>
      <c r="AM12" s="90"/>
      <c r="AN12" s="91">
        <v>3000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2768409.75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57900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19500</v>
      </c>
      <c r="N13" s="89">
        <v>0</v>
      </c>
      <c r="O13" s="90"/>
      <c r="P13" s="91">
        <v>14000</v>
      </c>
      <c r="Q13" s="89">
        <v>0</v>
      </c>
      <c r="R13" s="90"/>
      <c r="S13" s="91">
        <v>9800</v>
      </c>
      <c r="T13" s="89">
        <v>0</v>
      </c>
      <c r="U13" s="90"/>
      <c r="V13" s="91">
        <v>7750</v>
      </c>
      <c r="W13" s="89">
        <v>0</v>
      </c>
      <c r="X13" s="90"/>
      <c r="Y13" s="91">
        <v>0</v>
      </c>
      <c r="Z13" s="89">
        <v>0</v>
      </c>
      <c r="AA13" s="90"/>
      <c r="AB13" s="91">
        <v>82826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250350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442126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23100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16000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12469.26</v>
      </c>
      <c r="AC16" s="89">
        <v>0</v>
      </c>
      <c r="AD16" s="90"/>
      <c r="AE16" s="97">
        <v>36100</v>
      </c>
      <c r="AF16" s="89">
        <v>0</v>
      </c>
      <c r="AG16" s="101"/>
      <c r="AH16" s="97"/>
      <c r="AI16" s="89"/>
      <c r="AJ16" s="101"/>
      <c r="AK16" s="97">
        <v>5336.07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>
        <v>2856.97</v>
      </c>
      <c r="BA16" s="89">
        <v>0</v>
      </c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95862.30000000002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105635.70999999999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188987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294622.70999999996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1550875.46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250500</v>
      </c>
      <c r="K20" s="78">
        <f t="shared" si="1"/>
        <v>0</v>
      </c>
      <c r="L20" s="77">
        <f t="shared" si="1"/>
        <v>0</v>
      </c>
      <c r="M20" s="98">
        <f t="shared" si="1"/>
        <v>707250</v>
      </c>
      <c r="N20" s="78">
        <f t="shared" si="1"/>
        <v>0</v>
      </c>
      <c r="O20" s="77">
        <f t="shared" si="1"/>
        <v>0</v>
      </c>
      <c r="P20" s="98">
        <f t="shared" si="1"/>
        <v>95420</v>
      </c>
      <c r="Q20" s="78">
        <f t="shared" si="1"/>
        <v>0</v>
      </c>
      <c r="R20" s="77">
        <f t="shared" si="1"/>
        <v>0</v>
      </c>
      <c r="S20" s="98">
        <f t="shared" si="1"/>
        <v>30000</v>
      </c>
      <c r="T20" s="78">
        <f t="shared" si="1"/>
        <v>0</v>
      </c>
      <c r="U20" s="77">
        <f t="shared" si="1"/>
        <v>0</v>
      </c>
      <c r="V20" s="98">
        <f t="shared" si="1"/>
        <v>9250</v>
      </c>
      <c r="W20" s="78">
        <f t="shared" si="1"/>
        <v>0</v>
      </c>
      <c r="X20" s="77">
        <f t="shared" si="1"/>
        <v>0</v>
      </c>
      <c r="Y20" s="98">
        <f t="shared" si="1"/>
        <v>135500</v>
      </c>
      <c r="Z20" s="78">
        <f t="shared" si="1"/>
        <v>0</v>
      </c>
      <c r="AA20" s="77">
        <f t="shared" si="1"/>
        <v>0</v>
      </c>
      <c r="AB20" s="98">
        <f t="shared" si="1"/>
        <v>1173295.26</v>
      </c>
      <c r="AC20" s="78">
        <f t="shared" si="1"/>
        <v>0</v>
      </c>
      <c r="AD20" s="77">
        <f t="shared" si="1"/>
        <v>0</v>
      </c>
      <c r="AE20" s="98">
        <f t="shared" si="1"/>
        <v>425150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293286.07</v>
      </c>
      <c r="AL20" s="78">
        <f t="shared" si="1"/>
        <v>0</v>
      </c>
      <c r="AM20" s="77">
        <f t="shared" si="1"/>
        <v>0</v>
      </c>
      <c r="AN20" s="98">
        <f t="shared" si="1"/>
        <v>3000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2856.97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211987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4901870.76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89000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393000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137000</v>
      </c>
      <c r="AC24" s="89">
        <v>0</v>
      </c>
      <c r="AD24" s="101"/>
      <c r="AE24" s="97">
        <v>204000</v>
      </c>
      <c r="AF24" s="89">
        <v>0</v>
      </c>
      <c r="AG24" s="101"/>
      <c r="AH24" s="97">
        <v>0</v>
      </c>
      <c r="AI24" s="89">
        <v>0</v>
      </c>
      <c r="AJ24" s="101"/>
      <c r="AK24" s="97">
        <v>305000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1128000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393000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137000</v>
      </c>
      <c r="AC28" s="78">
        <f t="shared" si="3"/>
        <v>0</v>
      </c>
      <c r="AD28" s="77">
        <f t="shared" si="3"/>
        <v>0</v>
      </c>
      <c r="AE28" s="98">
        <f t="shared" si="3"/>
        <v>204000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1128000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>
        <v>0</v>
      </c>
      <c r="BA33" s="89">
        <v>0</v>
      </c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195050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195050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1639875.46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250500</v>
      </c>
      <c r="K53" s="86">
        <f t="shared" si="11"/>
        <v>0</v>
      </c>
      <c r="L53" s="86">
        <f t="shared" si="11"/>
        <v>0</v>
      </c>
      <c r="M53" s="86">
        <f t="shared" si="11"/>
        <v>707250</v>
      </c>
      <c r="N53" s="86">
        <f t="shared" si="11"/>
        <v>0</v>
      </c>
      <c r="O53" s="86">
        <f t="shared" si="11"/>
        <v>0</v>
      </c>
      <c r="P53" s="86">
        <f t="shared" si="11"/>
        <v>488420</v>
      </c>
      <c r="Q53" s="86">
        <f t="shared" si="11"/>
        <v>0</v>
      </c>
      <c r="R53" s="86">
        <f t="shared" si="11"/>
        <v>0</v>
      </c>
      <c r="S53" s="86">
        <f t="shared" si="11"/>
        <v>30000</v>
      </c>
      <c r="T53" s="86">
        <f t="shared" si="11"/>
        <v>0</v>
      </c>
      <c r="U53" s="86">
        <f t="shared" si="11"/>
        <v>0</v>
      </c>
      <c r="V53" s="86">
        <f t="shared" si="11"/>
        <v>9250</v>
      </c>
      <c r="W53" s="86">
        <f t="shared" si="11"/>
        <v>0</v>
      </c>
      <c r="X53" s="86">
        <f t="shared" si="11"/>
        <v>0</v>
      </c>
      <c r="Y53" s="86">
        <f t="shared" si="11"/>
        <v>135500</v>
      </c>
      <c r="Z53" s="86">
        <f t="shared" si="11"/>
        <v>0</v>
      </c>
      <c r="AA53" s="86">
        <f t="shared" si="11"/>
        <v>0</v>
      </c>
      <c r="AB53" s="86">
        <f t="shared" si="11"/>
        <v>1310295.26</v>
      </c>
      <c r="AC53" s="86">
        <f t="shared" si="11"/>
        <v>0</v>
      </c>
      <c r="AD53" s="86">
        <f t="shared" si="11"/>
        <v>0</v>
      </c>
      <c r="AE53" s="86">
        <f t="shared" si="11"/>
        <v>629150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598286.0700000001</v>
      </c>
      <c r="AL53" s="86">
        <f t="shared" si="11"/>
        <v>0</v>
      </c>
      <c r="AM53" s="86">
        <f t="shared" si="11"/>
        <v>0</v>
      </c>
      <c r="AN53" s="86">
        <f t="shared" si="11"/>
        <v>3000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2856.97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211987</v>
      </c>
      <c r="BJ53" s="86">
        <f t="shared" si="11"/>
        <v>0</v>
      </c>
      <c r="BK53" s="86">
        <f t="shared" si="11"/>
        <v>0</v>
      </c>
      <c r="BL53" s="86">
        <f t="shared" si="11"/>
        <v>195050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8578120.76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2023-02-08T10:03:24Z</dcterms:modified>
  <cp:category/>
  <cp:version/>
  <cp:contentType/>
  <cp:contentStatus/>
</cp:coreProperties>
</file>