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<sst xmlns="http://schemas.openxmlformats.org/spreadsheetml/2006/main" count="870" uniqueCount="151">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</sst>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150000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7876909.61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3909300</v>
      </c>
      <c r="E10" s="45">
        <v>6536469.67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749000</v>
      </c>
      <c r="E14" s="45">
        <v>749400.83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4658300</v>
      </c>
      <c r="E16" s="51">
        <f>E10+E11+E12+E13+E14+E15</f>
        <v>7285870.5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184550</v>
      </c>
      <c r="E18" s="45">
        <v>310259.32999999996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11200</v>
      </c>
    </row>
    <row r="22" spans="2:5" ht="15">
      <c r="B22" s="13">
        <v>20105</v>
      </c>
      <c r="C22" s="54" t="s">
        <v>23</v>
      </c>
      <c r="D22" s="49">
        <v>0</v>
      </c>
      <c r="E22" s="50">
        <v>778.63</v>
      </c>
    </row>
    <row r="23" spans="2:5" ht="15.75" thickBot="1">
      <c r="B23" s="16">
        <v>20000</v>
      </c>
      <c r="C23" s="15" t="s">
        <v>24</v>
      </c>
      <c r="D23" s="48">
        <f>D18+D19+D20+D21+D22</f>
        <v>184550</v>
      </c>
      <c r="E23" s="51">
        <f>E18+E19+E20+E21+E22</f>
        <v>322237.95999999996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591450</v>
      </c>
      <c r="E25" s="45">
        <v>594824.2</v>
      </c>
    </row>
    <row r="26" spans="2:5" ht="15">
      <c r="B26" s="13">
        <v>30200</v>
      </c>
      <c r="C26" s="54" t="s">
        <v>28</v>
      </c>
      <c r="D26" s="39">
        <v>2750500</v>
      </c>
      <c r="E26" s="45">
        <v>6007361.59</v>
      </c>
    </row>
    <row r="27" spans="2:5" ht="15">
      <c r="B27" s="13">
        <v>30300</v>
      </c>
      <c r="C27" s="54" t="s">
        <v>29</v>
      </c>
      <c r="D27" s="39">
        <v>800</v>
      </c>
      <c r="E27" s="45">
        <v>800</v>
      </c>
    </row>
    <row r="28" spans="2:5" ht="15">
      <c r="B28" s="13">
        <v>30400</v>
      </c>
      <c r="C28" s="54" t="s">
        <v>30</v>
      </c>
      <c r="D28" s="49">
        <v>69000</v>
      </c>
      <c r="E28" s="45">
        <v>69000</v>
      </c>
    </row>
    <row r="29" spans="2:5" ht="15">
      <c r="B29" s="13">
        <v>30500</v>
      </c>
      <c r="C29" s="54" t="s">
        <v>31</v>
      </c>
      <c r="D29" s="60">
        <v>247300</v>
      </c>
      <c r="E29" s="50">
        <v>477288.62</v>
      </c>
    </row>
    <row r="30" spans="2:5" ht="15.75" thickBot="1">
      <c r="B30" s="16">
        <v>30000</v>
      </c>
      <c r="C30" s="15" t="s">
        <v>32</v>
      </c>
      <c r="D30" s="48">
        <f>D25+D26+D27+D28+D29</f>
        <v>3659050</v>
      </c>
      <c r="E30" s="51">
        <f>E25+E26+E27+E28+E29</f>
        <v>7149274.41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1173500</v>
      </c>
      <c r="E33" s="59">
        <v>1173500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140500</v>
      </c>
      <c r="E36" s="50">
        <v>140500</v>
      </c>
    </row>
    <row r="37" spans="2:5" ht="15.75" thickBot="1">
      <c r="B37" s="16">
        <v>40000</v>
      </c>
      <c r="C37" s="15" t="s">
        <v>40</v>
      </c>
      <c r="D37" s="48">
        <f>D32+D33+D34+D35+D36</f>
        <v>1314000</v>
      </c>
      <c r="E37" s="51">
        <f>E32+E33+E34+E35+E36</f>
        <v>1314000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430000</v>
      </c>
      <c r="E47" s="45">
        <v>430000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430000</v>
      </c>
      <c r="E49" s="51">
        <f>E45+E46+E47+E48</f>
        <v>430000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950000</v>
      </c>
      <c r="E54" s="45">
        <v>1363019.1300000001</v>
      </c>
    </row>
    <row r="55" spans="2:5" ht="15">
      <c r="B55" s="13">
        <v>90200</v>
      </c>
      <c r="C55" s="54" t="s">
        <v>62</v>
      </c>
      <c r="D55" s="61">
        <v>99000</v>
      </c>
      <c r="E55" s="62">
        <v>189665.61</v>
      </c>
    </row>
    <row r="56" spans="2:5" ht="15.75" thickBot="1">
      <c r="B56" s="16">
        <v>90000</v>
      </c>
      <c r="C56" s="15" t="s">
        <v>63</v>
      </c>
      <c r="D56" s="48">
        <f>D54+D55</f>
        <v>1049000</v>
      </c>
      <c r="E56" s="51">
        <f>E54+E55</f>
        <v>1552684.7400000002</v>
      </c>
    </row>
    <row r="57" spans="2:5" ht="16.5" thickBot="1" thickTop="1">
      <c r="B57" s="109" t="s">
        <v>64</v>
      </c>
      <c r="C57" s="110"/>
      <c r="D57" s="52">
        <f>D16+D23+D30+D37+D43+D49+D52+D56</f>
        <v>11294900</v>
      </c>
      <c r="E57" s="55">
        <f>E16+E23+E30+E37+E43+E49+E52+E56</f>
        <v>18054067.61</v>
      </c>
    </row>
    <row r="58" spans="2:5" ht="16.5" thickBot="1" thickTop="1">
      <c r="B58" s="109" t="s">
        <v>65</v>
      </c>
      <c r="C58" s="110"/>
      <c r="D58" s="52">
        <f>D57+D5+D6+D7+D8</f>
        <v>11444900</v>
      </c>
      <c r="E58" s="55">
        <f>E57+E5+E6+E7+E8</f>
        <v>25930977.22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4078830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749000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4827830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138850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138850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587450</v>
      </c>
      <c r="E25" s="45"/>
    </row>
    <row r="26" spans="2:5" ht="15">
      <c r="B26" s="13">
        <v>30200</v>
      </c>
      <c r="C26" s="54" t="s">
        <v>28</v>
      </c>
      <c r="D26" s="39">
        <v>2512000</v>
      </c>
      <c r="E26" s="45"/>
    </row>
    <row r="27" spans="2:5" ht="15">
      <c r="B27" s="13">
        <v>30300</v>
      </c>
      <c r="C27" s="54" t="s">
        <v>29</v>
      </c>
      <c r="D27" s="39">
        <v>800</v>
      </c>
      <c r="E27" s="45"/>
    </row>
    <row r="28" spans="2:5" ht="15">
      <c r="B28" s="13">
        <v>30400</v>
      </c>
      <c r="C28" s="54" t="s">
        <v>30</v>
      </c>
      <c r="D28" s="49">
        <v>69000</v>
      </c>
      <c r="E28" s="45"/>
    </row>
    <row r="29" spans="2:5" ht="15">
      <c r="B29" s="13">
        <v>30500</v>
      </c>
      <c r="C29" s="54" t="s">
        <v>31</v>
      </c>
      <c r="D29" s="60">
        <v>225800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3395050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31000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950000</v>
      </c>
      <c r="E54" s="45"/>
    </row>
    <row r="55" spans="2:5" ht="15">
      <c r="B55" s="13">
        <v>90200</v>
      </c>
      <c r="C55" s="54" t="s">
        <v>62</v>
      </c>
      <c r="D55" s="61">
        <v>93000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1043000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9435730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9435730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4062030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749000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4811030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123850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123850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778450</v>
      </c>
      <c r="E25" s="45"/>
    </row>
    <row r="26" spans="2:5" ht="15">
      <c r="B26" s="13">
        <v>30200</v>
      </c>
      <c r="C26" s="54" t="s">
        <v>28</v>
      </c>
      <c r="D26" s="39">
        <v>2512000</v>
      </c>
      <c r="E26" s="45"/>
    </row>
    <row r="27" spans="2:5" ht="15">
      <c r="B27" s="13">
        <v>30300</v>
      </c>
      <c r="C27" s="54" t="s">
        <v>29</v>
      </c>
      <c r="D27" s="39">
        <v>800</v>
      </c>
      <c r="E27" s="45"/>
    </row>
    <row r="28" spans="2:5" ht="15">
      <c r="B28" s="13">
        <v>30400</v>
      </c>
      <c r="C28" s="54" t="s">
        <v>30</v>
      </c>
      <c r="D28" s="49">
        <v>69000</v>
      </c>
      <c r="E28" s="45"/>
    </row>
    <row r="29" spans="2:5" ht="15">
      <c r="B29" s="13">
        <v>30500</v>
      </c>
      <c r="C29" s="54" t="s">
        <v>31</v>
      </c>
      <c r="D29" s="60">
        <v>225800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3586050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280000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31000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950000</v>
      </c>
      <c r="E54" s="45"/>
    </row>
    <row r="55" spans="2:5" ht="15">
      <c r="B55" s="13">
        <v>90200</v>
      </c>
      <c r="C55" s="54" t="s">
        <v>62</v>
      </c>
      <c r="D55" s="61">
        <v>93000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1043000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9874930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9874930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733800</v>
      </c>
      <c r="E10" s="89">
        <v>0</v>
      </c>
      <c r="F10" s="90">
        <v>1177533.1599999997</v>
      </c>
      <c r="G10" s="88"/>
      <c r="H10" s="89"/>
      <c r="I10" s="90"/>
      <c r="J10" s="97">
        <v>285600</v>
      </c>
      <c r="K10" s="89">
        <v>0</v>
      </c>
      <c r="L10" s="101">
        <v>421596.94999999995</v>
      </c>
      <c r="M10" s="91">
        <v>118900</v>
      </c>
      <c r="N10" s="89">
        <v>0</v>
      </c>
      <c r="O10" s="90">
        <v>189049.83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>
        <v>188265.21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1257300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1976445.1499999997</v>
      </c>
    </row>
    <row r="11" spans="2:76" ht="15">
      <c r="B11" s="13">
        <v>102</v>
      </c>
      <c r="C11" s="25" t="s">
        <v>92</v>
      </c>
      <c r="D11" s="88">
        <v>99700</v>
      </c>
      <c r="E11" s="89">
        <v>0</v>
      </c>
      <c r="F11" s="90">
        <v>157296.55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500</v>
      </c>
      <c r="Q11" s="89">
        <v>0</v>
      </c>
      <c r="R11" s="90">
        <v>500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243.53</v>
      </c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100200</v>
      </c>
      <c r="BW11" s="77">
        <f t="shared" si="1"/>
        <v>0</v>
      </c>
      <c r="BX11" s="79">
        <f t="shared" si="2"/>
        <v>158040.08</v>
      </c>
    </row>
    <row r="12" spans="2:76" ht="15">
      <c r="B12" s="13">
        <v>103</v>
      </c>
      <c r="C12" s="25" t="s">
        <v>93</v>
      </c>
      <c r="D12" s="88">
        <v>459100</v>
      </c>
      <c r="E12" s="89">
        <v>0</v>
      </c>
      <c r="F12" s="90">
        <v>812936.0399999999</v>
      </c>
      <c r="G12" s="88"/>
      <c r="H12" s="89"/>
      <c r="I12" s="90"/>
      <c r="J12" s="97">
        <v>660100</v>
      </c>
      <c r="K12" s="89">
        <v>0</v>
      </c>
      <c r="L12" s="101">
        <v>882449.9400000001</v>
      </c>
      <c r="M12" s="91">
        <v>741200</v>
      </c>
      <c r="N12" s="89">
        <v>0</v>
      </c>
      <c r="O12" s="90">
        <v>1144227.4400000002</v>
      </c>
      <c r="P12" s="91">
        <v>49800</v>
      </c>
      <c r="Q12" s="89">
        <v>0</v>
      </c>
      <c r="R12" s="90">
        <v>81787.79000000001</v>
      </c>
      <c r="S12" s="91">
        <v>24920</v>
      </c>
      <c r="T12" s="89">
        <v>0</v>
      </c>
      <c r="U12" s="90">
        <v>47641.6</v>
      </c>
      <c r="V12" s="91"/>
      <c r="W12" s="89"/>
      <c r="X12" s="90"/>
      <c r="Y12" s="91">
        <v>29400</v>
      </c>
      <c r="Z12" s="89">
        <v>0</v>
      </c>
      <c r="AA12" s="90">
        <v>66010.70999999999</v>
      </c>
      <c r="AB12" s="91">
        <v>1629000</v>
      </c>
      <c r="AC12" s="89">
        <v>0</v>
      </c>
      <c r="AD12" s="90">
        <v>2759818.6999999997</v>
      </c>
      <c r="AE12" s="91">
        <v>418500</v>
      </c>
      <c r="AF12" s="89">
        <v>0</v>
      </c>
      <c r="AG12" s="90">
        <v>728027.3400000001</v>
      </c>
      <c r="AH12" s="91">
        <v>2100</v>
      </c>
      <c r="AI12" s="89">
        <v>0</v>
      </c>
      <c r="AJ12" s="90">
        <v>23393.28</v>
      </c>
      <c r="AK12" s="91">
        <v>149000</v>
      </c>
      <c r="AL12" s="89">
        <v>0</v>
      </c>
      <c r="AM12" s="90">
        <v>260838.62999999998</v>
      </c>
      <c r="AN12" s="91">
        <v>6300</v>
      </c>
      <c r="AO12" s="89">
        <v>0</v>
      </c>
      <c r="AP12" s="90">
        <v>12400</v>
      </c>
      <c r="AQ12" s="91">
        <v>2600</v>
      </c>
      <c r="AR12" s="89">
        <v>0</v>
      </c>
      <c r="AS12" s="90">
        <v>3200</v>
      </c>
      <c r="AT12" s="91"/>
      <c r="AU12" s="89"/>
      <c r="AV12" s="90"/>
      <c r="AW12" s="91"/>
      <c r="AX12" s="89"/>
      <c r="AY12" s="90"/>
      <c r="AZ12" s="91">
        <v>41500</v>
      </c>
      <c r="BA12" s="89">
        <v>0</v>
      </c>
      <c r="BB12" s="90">
        <v>41500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4213520</v>
      </c>
      <c r="BW12" s="77">
        <f t="shared" si="1"/>
        <v>0</v>
      </c>
      <c r="BX12" s="79">
        <f t="shared" si="2"/>
        <v>6864231.47</v>
      </c>
    </row>
    <row r="13" spans="2:76" ht="15">
      <c r="B13" s="13">
        <v>104</v>
      </c>
      <c r="C13" s="25" t="s">
        <v>19</v>
      </c>
      <c r="D13" s="88">
        <v>60500</v>
      </c>
      <c r="E13" s="89">
        <v>0</v>
      </c>
      <c r="F13" s="90">
        <v>113610.73</v>
      </c>
      <c r="G13" s="88"/>
      <c r="H13" s="89"/>
      <c r="I13" s="90"/>
      <c r="J13" s="97">
        <v>704200</v>
      </c>
      <c r="K13" s="89">
        <v>0</v>
      </c>
      <c r="L13" s="101">
        <v>1709987.35</v>
      </c>
      <c r="M13" s="91">
        <v>189300</v>
      </c>
      <c r="N13" s="89">
        <v>0</v>
      </c>
      <c r="O13" s="90">
        <v>257997.58000000002</v>
      </c>
      <c r="P13" s="91">
        <v>41900</v>
      </c>
      <c r="Q13" s="89">
        <v>0</v>
      </c>
      <c r="R13" s="90">
        <v>42487.520000000004</v>
      </c>
      <c r="S13" s="91">
        <v>46980</v>
      </c>
      <c r="T13" s="89">
        <v>0</v>
      </c>
      <c r="U13" s="90">
        <v>67380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462800</v>
      </c>
      <c r="AL13" s="89">
        <v>0</v>
      </c>
      <c r="AM13" s="90">
        <v>554057.66</v>
      </c>
      <c r="AN13" s="91">
        <v>5000</v>
      </c>
      <c r="AO13" s="89">
        <v>0</v>
      </c>
      <c r="AP13" s="90">
        <v>10000</v>
      </c>
      <c r="AQ13" s="91">
        <v>0</v>
      </c>
      <c r="AR13" s="89">
        <v>0</v>
      </c>
      <c r="AS13" s="90">
        <v>0</v>
      </c>
      <c r="AT13" s="91">
        <v>2500</v>
      </c>
      <c r="AU13" s="89">
        <v>0</v>
      </c>
      <c r="AV13" s="90">
        <v>2500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1513180</v>
      </c>
      <c r="BW13" s="77">
        <f t="shared" si="1"/>
        <v>0</v>
      </c>
      <c r="BX13" s="79">
        <f t="shared" si="2"/>
        <v>2758020.8400000003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300</v>
      </c>
      <c r="BM16" s="89">
        <v>0</v>
      </c>
      <c r="BN16" s="90">
        <v>300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300</v>
      </c>
      <c r="BW16" s="77">
        <f t="shared" si="1"/>
        <v>0</v>
      </c>
      <c r="BX16" s="79">
        <f t="shared" si="2"/>
        <v>300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25500</v>
      </c>
      <c r="E18" s="89">
        <v>0</v>
      </c>
      <c r="F18" s="90">
        <v>100446.96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25500</v>
      </c>
      <c r="BW18" s="77">
        <f t="shared" si="1"/>
        <v>0</v>
      </c>
      <c r="BX18" s="79">
        <f t="shared" si="2"/>
        <v>100446.96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>
        <v>45000</v>
      </c>
      <c r="G19" s="88"/>
      <c r="H19" s="89"/>
      <c r="I19" s="90"/>
      <c r="J19" s="97">
        <v>2000</v>
      </c>
      <c r="K19" s="89">
        <v>0</v>
      </c>
      <c r="L19" s="101">
        <v>2000</v>
      </c>
      <c r="M19" s="97">
        <v>500</v>
      </c>
      <c r="N19" s="89">
        <v>0</v>
      </c>
      <c r="O19" s="101">
        <v>500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2000</v>
      </c>
      <c r="AL19" s="89">
        <v>0</v>
      </c>
      <c r="AM19" s="101">
        <v>2000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1160700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1210200</v>
      </c>
      <c r="BW19" s="77">
        <f t="shared" si="1"/>
        <v>0</v>
      </c>
      <c r="BX19" s="79">
        <f t="shared" si="2"/>
        <v>69500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1423600</v>
      </c>
      <c r="E20" s="78">
        <f t="shared" si="3"/>
        <v>0</v>
      </c>
      <c r="F20" s="79">
        <f t="shared" si="3"/>
        <v>2406823.4399999995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1651900</v>
      </c>
      <c r="K20" s="78">
        <f t="shared" si="3"/>
        <v>0</v>
      </c>
      <c r="L20" s="77">
        <f t="shared" si="3"/>
        <v>3016034.24</v>
      </c>
      <c r="M20" s="98">
        <f t="shared" si="3"/>
        <v>1049900</v>
      </c>
      <c r="N20" s="78">
        <f t="shared" si="3"/>
        <v>0</v>
      </c>
      <c r="O20" s="77">
        <f t="shared" si="3"/>
        <v>1591774.8500000003</v>
      </c>
      <c r="P20" s="98">
        <f t="shared" si="3"/>
        <v>92200</v>
      </c>
      <c r="Q20" s="78">
        <f t="shared" si="3"/>
        <v>0</v>
      </c>
      <c r="R20" s="77">
        <f t="shared" si="3"/>
        <v>124775.31000000001</v>
      </c>
      <c r="S20" s="98">
        <f t="shared" si="3"/>
        <v>71900</v>
      </c>
      <c r="T20" s="78">
        <f t="shared" si="3"/>
        <v>0</v>
      </c>
      <c r="U20" s="77">
        <f t="shared" si="3"/>
        <v>115021.6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148400</v>
      </c>
      <c r="Z20" s="78">
        <f t="shared" si="3"/>
        <v>0</v>
      </c>
      <c r="AA20" s="77">
        <f t="shared" si="3"/>
        <v>254519.44999999998</v>
      </c>
      <c r="AB20" s="98">
        <f t="shared" si="3"/>
        <v>1629000</v>
      </c>
      <c r="AC20" s="78">
        <f t="shared" si="3"/>
        <v>0</v>
      </c>
      <c r="AD20" s="77">
        <f t="shared" si="3"/>
        <v>2759818.6999999997</v>
      </c>
      <c r="AE20" s="98">
        <f t="shared" si="3"/>
        <v>418500</v>
      </c>
      <c r="AF20" s="78">
        <f t="shared" si="3"/>
        <v>0</v>
      </c>
      <c r="AG20" s="77">
        <f t="shared" si="3"/>
        <v>728027.3400000001</v>
      </c>
      <c r="AH20" s="98">
        <f t="shared" si="3"/>
        <v>2100</v>
      </c>
      <c r="AI20" s="78">
        <f t="shared" si="3"/>
        <v>0</v>
      </c>
      <c r="AJ20" s="77">
        <f t="shared" si="3"/>
        <v>23393.28</v>
      </c>
      <c r="AK20" s="98">
        <f t="shared" si="3"/>
        <v>613800</v>
      </c>
      <c r="AL20" s="78">
        <f t="shared" si="3"/>
        <v>0</v>
      </c>
      <c r="AM20" s="77">
        <f t="shared" si="3"/>
        <v>816896.29</v>
      </c>
      <c r="AN20" s="98">
        <f t="shared" si="3"/>
        <v>11300</v>
      </c>
      <c r="AO20" s="78">
        <f t="shared" si="3"/>
        <v>0</v>
      </c>
      <c r="AP20" s="77">
        <f t="shared" si="3"/>
        <v>22400</v>
      </c>
      <c r="AQ20" s="98">
        <f t="shared" si="3"/>
        <v>2600</v>
      </c>
      <c r="AR20" s="78">
        <f t="shared" si="3"/>
        <v>0</v>
      </c>
      <c r="AS20" s="77">
        <f t="shared" si="3"/>
        <v>3200</v>
      </c>
      <c r="AT20" s="98">
        <f t="shared" si="3"/>
        <v>2500</v>
      </c>
      <c r="AU20" s="78">
        <f t="shared" si="3"/>
        <v>0</v>
      </c>
      <c r="AV20" s="77">
        <f t="shared" si="3"/>
        <v>2500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41500</v>
      </c>
      <c r="BA20" s="78">
        <f t="shared" si="3"/>
        <v>0</v>
      </c>
      <c r="BB20" s="77">
        <f t="shared" si="3"/>
        <v>41500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1160700</v>
      </c>
      <c r="BJ20" s="78">
        <f t="shared" si="3"/>
        <v>0</v>
      </c>
      <c r="BK20" s="77">
        <f t="shared" si="3"/>
        <v>20000</v>
      </c>
      <c r="BL20" s="98">
        <f t="shared" si="3"/>
        <v>300</v>
      </c>
      <c r="BM20" s="78">
        <f t="shared" si="3"/>
        <v>0</v>
      </c>
      <c r="BN20" s="77">
        <f t="shared" si="3"/>
        <v>300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8320200</v>
      </c>
      <c r="BW20" s="77">
        <f>BW10+BW11+BW12+BW13+BW14+BW15+BW16+BW17+BW18+BW19</f>
        <v>0</v>
      </c>
      <c r="BX20" s="95">
        <f>BX10+BX11+BX12+BX13+BX14+BX15+BX16+BX17+BX18+BX19</f>
        <v>11926984.5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89000</v>
      </c>
      <c r="E24" s="89">
        <v>0</v>
      </c>
      <c r="F24" s="90">
        <v>151727.81</v>
      </c>
      <c r="G24" s="88"/>
      <c r="H24" s="89"/>
      <c r="I24" s="90"/>
      <c r="J24" s="97">
        <v>0</v>
      </c>
      <c r="K24" s="89">
        <v>0</v>
      </c>
      <c r="L24" s="101">
        <v>8112.8</v>
      </c>
      <c r="M24" s="97">
        <v>430000</v>
      </c>
      <c r="N24" s="89">
        <v>0</v>
      </c>
      <c r="O24" s="101">
        <v>1545069.5999999999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50104.82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18051.97</v>
      </c>
      <c r="AE24" s="97">
        <v>1425000</v>
      </c>
      <c r="AF24" s="89">
        <v>0</v>
      </c>
      <c r="AG24" s="101">
        <v>1537212.67</v>
      </c>
      <c r="AH24" s="97"/>
      <c r="AI24" s="89"/>
      <c r="AJ24" s="101"/>
      <c r="AK24" s="97">
        <v>130000</v>
      </c>
      <c r="AL24" s="89">
        <v>0</v>
      </c>
      <c r="AM24" s="101">
        <v>130000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2074000</v>
      </c>
      <c r="BW24" s="77">
        <f t="shared" si="4"/>
        <v>0</v>
      </c>
      <c r="BX24" s="79">
        <f t="shared" si="4"/>
        <v>3440279.67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6000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6000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89000</v>
      </c>
      <c r="E28" s="78">
        <f t="shared" si="5"/>
        <v>0</v>
      </c>
      <c r="F28" s="79">
        <f t="shared" si="5"/>
        <v>151727.81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8112.8</v>
      </c>
      <c r="M28" s="98">
        <f t="shared" si="5"/>
        <v>430000</v>
      </c>
      <c r="N28" s="78">
        <f t="shared" si="5"/>
        <v>0</v>
      </c>
      <c r="O28" s="77">
        <f t="shared" si="5"/>
        <v>1545069.5999999999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50104.82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6000</v>
      </c>
      <c r="AB28" s="98">
        <f t="shared" si="5"/>
        <v>0</v>
      </c>
      <c r="AC28" s="78">
        <f t="shared" si="5"/>
        <v>0</v>
      </c>
      <c r="AD28" s="77">
        <f t="shared" si="5"/>
        <v>18051.97</v>
      </c>
      <c r="AE28" s="98">
        <f t="shared" si="5"/>
        <v>1425000</v>
      </c>
      <c r="AF28" s="78">
        <f t="shared" si="5"/>
        <v>0</v>
      </c>
      <c r="AG28" s="77">
        <f t="shared" si="5"/>
        <v>1537212.67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130000</v>
      </c>
      <c r="AL28" s="78">
        <f t="shared" si="6"/>
        <v>0</v>
      </c>
      <c r="AM28" s="77">
        <f t="shared" si="6"/>
        <v>130000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2074000</v>
      </c>
      <c r="BW28" s="77">
        <f>BW23+BW24+BW25+BW26+BW27</f>
        <v>0</v>
      </c>
      <c r="BX28" s="95">
        <f>BX23+BX24+BX25+BX26+BX27</f>
        <v>3446279.67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1700</v>
      </c>
      <c r="BM40" s="89">
        <v>0</v>
      </c>
      <c r="BN40" s="101">
        <v>1700</v>
      </c>
      <c r="BO40" s="97"/>
      <c r="BP40" s="89"/>
      <c r="BQ40" s="101"/>
      <c r="BR40" s="97"/>
      <c r="BS40" s="89"/>
      <c r="BT40" s="101"/>
      <c r="BU40" s="76"/>
      <c r="BV40" s="85">
        <f t="shared" si="10"/>
        <v>1700</v>
      </c>
      <c r="BW40" s="77">
        <f t="shared" si="10"/>
        <v>0</v>
      </c>
      <c r="BX40" s="79">
        <f t="shared" si="10"/>
        <v>1700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1700</v>
      </c>
      <c r="BM42" s="78">
        <f t="shared" si="12"/>
        <v>0</v>
      </c>
      <c r="BN42" s="77">
        <f t="shared" si="12"/>
        <v>1700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1700</v>
      </c>
      <c r="BW42" s="77">
        <f>BW38+BW39+BW40+BW41</f>
        <v>0</v>
      </c>
      <c r="BX42" s="95">
        <f>BX38+BX39+BX40+BX41</f>
        <v>1700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950000</v>
      </c>
      <c r="BS49" s="89">
        <v>0</v>
      </c>
      <c r="BT49" s="101">
        <v>1455483.08</v>
      </c>
      <c r="BU49" s="76"/>
      <c r="BV49" s="85">
        <f aca="true" t="shared" si="15" ref="BV49:BX50">D49+G49+J49+M49+P49+S49+V49+Y49+AB49+AE49+AH49+AK49+AN49+AQ49+AT49+AW49+AZ49+BC49+BF49+BI49+BL49+BO49+BR49</f>
        <v>950000</v>
      </c>
      <c r="BW49" s="77">
        <f t="shared" si="15"/>
        <v>0</v>
      </c>
      <c r="BX49" s="79">
        <f t="shared" si="15"/>
        <v>1455483.08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99000</v>
      </c>
      <c r="BS50" s="89">
        <v>0</v>
      </c>
      <c r="BT50" s="101">
        <v>178384.15999999997</v>
      </c>
      <c r="BU50" s="76"/>
      <c r="BV50" s="85">
        <f t="shared" si="15"/>
        <v>99000</v>
      </c>
      <c r="BW50" s="77">
        <f t="shared" si="15"/>
        <v>0</v>
      </c>
      <c r="BX50" s="79">
        <f t="shared" si="15"/>
        <v>178384.15999999997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1049000</v>
      </c>
      <c r="BS51" s="78">
        <f>BS49+BS50</f>
        <v>0</v>
      </c>
      <c r="BT51" s="77">
        <f>BT49+BT50</f>
        <v>1633867.24</v>
      </c>
      <c r="BU51" s="85"/>
      <c r="BV51" s="85">
        <f>BV49+BV50</f>
        <v>1049000</v>
      </c>
      <c r="BW51" s="77">
        <f>BW49+BW50</f>
        <v>0</v>
      </c>
      <c r="BX51" s="95">
        <f>BX49+BX50</f>
        <v>1633867.24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1512600</v>
      </c>
      <c r="E53" s="86">
        <f t="shared" si="18"/>
        <v>0</v>
      </c>
      <c r="F53" s="86">
        <f t="shared" si="18"/>
        <v>2558551.2499999995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1651900</v>
      </c>
      <c r="K53" s="86">
        <f t="shared" si="18"/>
        <v>0</v>
      </c>
      <c r="L53" s="86">
        <f t="shared" si="18"/>
        <v>3024147.04</v>
      </c>
      <c r="M53" s="86">
        <f t="shared" si="18"/>
        <v>1479900</v>
      </c>
      <c r="N53" s="86">
        <f t="shared" si="18"/>
        <v>0</v>
      </c>
      <c r="O53" s="86">
        <f t="shared" si="18"/>
        <v>3136844.45</v>
      </c>
      <c r="P53" s="86">
        <f t="shared" si="18"/>
        <v>92200</v>
      </c>
      <c r="Q53" s="86">
        <f t="shared" si="18"/>
        <v>0</v>
      </c>
      <c r="R53" s="86">
        <f t="shared" si="18"/>
        <v>124775.31000000001</v>
      </c>
      <c r="S53" s="86">
        <f t="shared" si="18"/>
        <v>71900</v>
      </c>
      <c r="T53" s="86">
        <f t="shared" si="18"/>
        <v>0</v>
      </c>
      <c r="U53" s="86">
        <f t="shared" si="18"/>
        <v>165126.42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148400</v>
      </c>
      <c r="Z53" s="86">
        <f t="shared" si="18"/>
        <v>0</v>
      </c>
      <c r="AA53" s="86">
        <f t="shared" si="18"/>
        <v>260519.44999999998</v>
      </c>
      <c r="AB53" s="86">
        <f t="shared" si="18"/>
        <v>1629000</v>
      </c>
      <c r="AC53" s="86">
        <f t="shared" si="18"/>
        <v>0</v>
      </c>
      <c r="AD53" s="86">
        <f t="shared" si="18"/>
        <v>2777870.67</v>
      </c>
      <c r="AE53" s="86">
        <f t="shared" si="18"/>
        <v>1843500</v>
      </c>
      <c r="AF53" s="86">
        <f t="shared" si="18"/>
        <v>0</v>
      </c>
      <c r="AG53" s="86">
        <f t="shared" si="18"/>
        <v>2265240.01</v>
      </c>
      <c r="AH53" s="86">
        <f t="shared" si="18"/>
        <v>2100</v>
      </c>
      <c r="AI53" s="86">
        <f t="shared" si="18"/>
        <v>0</v>
      </c>
      <c r="AJ53" s="86">
        <f aca="true" t="shared" si="19" ref="AJ53:BT53">AJ20+AJ28+AJ35+AJ42+AJ46+AJ51</f>
        <v>23393.28</v>
      </c>
      <c r="AK53" s="86">
        <f t="shared" si="19"/>
        <v>743800</v>
      </c>
      <c r="AL53" s="86">
        <f t="shared" si="19"/>
        <v>0</v>
      </c>
      <c r="AM53" s="86">
        <f t="shared" si="19"/>
        <v>946896.29</v>
      </c>
      <c r="AN53" s="86">
        <f t="shared" si="19"/>
        <v>11300</v>
      </c>
      <c r="AO53" s="86">
        <f t="shared" si="19"/>
        <v>0</v>
      </c>
      <c r="AP53" s="86">
        <f t="shared" si="19"/>
        <v>22400</v>
      </c>
      <c r="AQ53" s="86">
        <f t="shared" si="19"/>
        <v>2600</v>
      </c>
      <c r="AR53" s="86">
        <f t="shared" si="19"/>
        <v>0</v>
      </c>
      <c r="AS53" s="86">
        <f t="shared" si="19"/>
        <v>3200</v>
      </c>
      <c r="AT53" s="86">
        <f t="shared" si="19"/>
        <v>2500</v>
      </c>
      <c r="AU53" s="86">
        <f t="shared" si="19"/>
        <v>0</v>
      </c>
      <c r="AV53" s="86">
        <f t="shared" si="19"/>
        <v>2500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41500</v>
      </c>
      <c r="BA53" s="86">
        <f t="shared" si="19"/>
        <v>0</v>
      </c>
      <c r="BB53" s="86">
        <f t="shared" si="19"/>
        <v>41500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1160700</v>
      </c>
      <c r="BJ53" s="86">
        <f t="shared" si="19"/>
        <v>0</v>
      </c>
      <c r="BK53" s="86">
        <f t="shared" si="19"/>
        <v>20000</v>
      </c>
      <c r="BL53" s="86">
        <f t="shared" si="19"/>
        <v>2000</v>
      </c>
      <c r="BM53" s="86">
        <f t="shared" si="19"/>
        <v>0</v>
      </c>
      <c r="BN53" s="86">
        <f t="shared" si="19"/>
        <v>2000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1049000</v>
      </c>
      <c r="BS53" s="86">
        <f t="shared" si="19"/>
        <v>0</v>
      </c>
      <c r="BT53" s="86">
        <f t="shared" si="19"/>
        <v>1633867.24</v>
      </c>
      <c r="BU53" s="86">
        <f>BU8</f>
        <v>0</v>
      </c>
      <c r="BV53" s="102">
        <f>BV8+BV20+BV28+BV35+BV42+BV46+BV51</f>
        <v>11444900</v>
      </c>
      <c r="BW53" s="87">
        <f>BW20+BW28+BW35+BW42+BW46+BW51</f>
        <v>0</v>
      </c>
      <c r="BX53" s="87">
        <f>BX20+BX28+BX35+BX42+BX46+BX51</f>
        <v>17008831.41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716300</v>
      </c>
      <c r="E10" s="89">
        <v>0</v>
      </c>
      <c r="F10" s="90"/>
      <c r="G10" s="88"/>
      <c r="H10" s="89"/>
      <c r="I10" s="90"/>
      <c r="J10" s="97">
        <v>285600</v>
      </c>
      <c r="K10" s="89">
        <v>0</v>
      </c>
      <c r="L10" s="101"/>
      <c r="M10" s="91">
        <v>118900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1239800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98500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385600</v>
      </c>
      <c r="E12" s="89">
        <v>0</v>
      </c>
      <c r="F12" s="90"/>
      <c r="G12" s="88"/>
      <c r="H12" s="89"/>
      <c r="I12" s="90"/>
      <c r="J12" s="97">
        <v>534180</v>
      </c>
      <c r="K12" s="89">
        <v>0</v>
      </c>
      <c r="L12" s="101"/>
      <c r="M12" s="91">
        <v>707700</v>
      </c>
      <c r="N12" s="89">
        <v>0</v>
      </c>
      <c r="O12" s="90"/>
      <c r="P12" s="91">
        <v>45300</v>
      </c>
      <c r="Q12" s="89">
        <v>0</v>
      </c>
      <c r="R12" s="90"/>
      <c r="S12" s="91">
        <v>17460</v>
      </c>
      <c r="T12" s="89">
        <v>0</v>
      </c>
      <c r="U12" s="90"/>
      <c r="V12" s="91"/>
      <c r="W12" s="89"/>
      <c r="X12" s="90"/>
      <c r="Y12" s="91">
        <v>20200</v>
      </c>
      <c r="Z12" s="89">
        <v>0</v>
      </c>
      <c r="AA12" s="90"/>
      <c r="AB12" s="91">
        <v>1629000</v>
      </c>
      <c r="AC12" s="89">
        <v>0</v>
      </c>
      <c r="AD12" s="90"/>
      <c r="AE12" s="91">
        <v>356000</v>
      </c>
      <c r="AF12" s="89">
        <v>0</v>
      </c>
      <c r="AG12" s="90"/>
      <c r="AH12" s="91">
        <v>1100</v>
      </c>
      <c r="AI12" s="89">
        <v>0</v>
      </c>
      <c r="AJ12" s="90"/>
      <c r="AK12" s="91">
        <v>134200</v>
      </c>
      <c r="AL12" s="89">
        <v>0</v>
      </c>
      <c r="AM12" s="90"/>
      <c r="AN12" s="91">
        <v>6300</v>
      </c>
      <c r="AO12" s="89">
        <v>0</v>
      </c>
      <c r="AP12" s="90"/>
      <c r="AQ12" s="91">
        <v>1700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47000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3885740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60500</v>
      </c>
      <c r="E13" s="89">
        <v>0</v>
      </c>
      <c r="F13" s="90"/>
      <c r="G13" s="88"/>
      <c r="H13" s="89"/>
      <c r="I13" s="90"/>
      <c r="J13" s="97">
        <v>704200</v>
      </c>
      <c r="K13" s="89">
        <v>0</v>
      </c>
      <c r="L13" s="101"/>
      <c r="M13" s="91">
        <v>177000</v>
      </c>
      <c r="N13" s="89">
        <v>0</v>
      </c>
      <c r="O13" s="90"/>
      <c r="P13" s="91">
        <v>31700</v>
      </c>
      <c r="Q13" s="89">
        <v>0</v>
      </c>
      <c r="R13" s="90"/>
      <c r="S13" s="91">
        <v>43940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415900</v>
      </c>
      <c r="AL13" s="89">
        <v>0</v>
      </c>
      <c r="AM13" s="90"/>
      <c r="AN13" s="91">
        <v>5000</v>
      </c>
      <c r="AO13" s="89">
        <v>0</v>
      </c>
      <c r="AP13" s="90"/>
      <c r="AQ13" s="91">
        <v>0</v>
      </c>
      <c r="AR13" s="89">
        <v>0</v>
      </c>
      <c r="AS13" s="90"/>
      <c r="AT13" s="91">
        <v>2500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1440740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>
        <v>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1263950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1311450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1329900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1525980</v>
      </c>
      <c r="K20" s="78">
        <f t="shared" si="1"/>
        <v>0</v>
      </c>
      <c r="L20" s="77">
        <f t="shared" si="1"/>
        <v>0</v>
      </c>
      <c r="M20" s="98">
        <f t="shared" si="1"/>
        <v>1004100</v>
      </c>
      <c r="N20" s="78">
        <f t="shared" si="1"/>
        <v>0</v>
      </c>
      <c r="O20" s="77">
        <f t="shared" si="1"/>
        <v>0</v>
      </c>
      <c r="P20" s="98">
        <f t="shared" si="1"/>
        <v>77500</v>
      </c>
      <c r="Q20" s="78">
        <f t="shared" si="1"/>
        <v>0</v>
      </c>
      <c r="R20" s="77">
        <f t="shared" si="1"/>
        <v>0</v>
      </c>
      <c r="S20" s="98">
        <f t="shared" si="1"/>
        <v>61400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139200</v>
      </c>
      <c r="Z20" s="78">
        <f t="shared" si="1"/>
        <v>0</v>
      </c>
      <c r="AA20" s="77">
        <f t="shared" si="1"/>
        <v>0</v>
      </c>
      <c r="AB20" s="98">
        <f t="shared" si="1"/>
        <v>1629000</v>
      </c>
      <c r="AC20" s="78">
        <f t="shared" si="1"/>
        <v>0</v>
      </c>
      <c r="AD20" s="77">
        <f t="shared" si="1"/>
        <v>0</v>
      </c>
      <c r="AE20" s="98">
        <f t="shared" si="1"/>
        <v>356000</v>
      </c>
      <c r="AF20" s="78">
        <f t="shared" si="1"/>
        <v>0</v>
      </c>
      <c r="AG20" s="77">
        <f t="shared" si="1"/>
        <v>0</v>
      </c>
      <c r="AH20" s="98">
        <f t="shared" si="1"/>
        <v>1100</v>
      </c>
      <c r="AI20" s="78">
        <f t="shared" si="1"/>
        <v>0</v>
      </c>
      <c r="AJ20" s="77">
        <f t="shared" si="1"/>
        <v>0</v>
      </c>
      <c r="AK20" s="98">
        <f t="shared" si="1"/>
        <v>550100</v>
      </c>
      <c r="AL20" s="78">
        <f t="shared" si="1"/>
        <v>0</v>
      </c>
      <c r="AM20" s="77">
        <f t="shared" si="1"/>
        <v>0</v>
      </c>
      <c r="AN20" s="98">
        <f t="shared" si="1"/>
        <v>11300</v>
      </c>
      <c r="AO20" s="78">
        <f t="shared" si="1"/>
        <v>0</v>
      </c>
      <c r="AP20" s="77">
        <f t="shared" si="1"/>
        <v>0</v>
      </c>
      <c r="AQ20" s="98">
        <f t="shared" si="1"/>
        <v>1700</v>
      </c>
      <c r="AR20" s="78">
        <f t="shared" si="1"/>
        <v>0</v>
      </c>
      <c r="AS20" s="77">
        <f t="shared" si="1"/>
        <v>0</v>
      </c>
      <c r="AT20" s="98">
        <f t="shared" si="1"/>
        <v>2500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47000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1263950</v>
      </c>
      <c r="BJ20" s="78">
        <f t="shared" si="1"/>
        <v>0</v>
      </c>
      <c r="BK20" s="77">
        <f t="shared" si="1"/>
        <v>0</v>
      </c>
      <c r="BL20" s="98">
        <f t="shared" si="1"/>
        <v>300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8001030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390000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390000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93000</v>
      </c>
      <c r="BS50" s="89">
        <v>0</v>
      </c>
      <c r="BT50" s="101"/>
      <c r="BU50" s="76"/>
      <c r="BV50" s="85">
        <f t="shared" si="9"/>
        <v>93000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1043000</v>
      </c>
      <c r="BS51" s="78">
        <f>BS49+BS50</f>
        <v>0</v>
      </c>
      <c r="BT51" s="77">
        <f>BT49+BT50</f>
        <v>0</v>
      </c>
      <c r="BU51" s="85"/>
      <c r="BV51" s="85">
        <f>BV49+BV50</f>
        <v>1043000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1329900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1525980</v>
      </c>
      <c r="K53" s="86">
        <f t="shared" si="11"/>
        <v>0</v>
      </c>
      <c r="L53" s="86">
        <f t="shared" si="11"/>
        <v>0</v>
      </c>
      <c r="M53" s="86">
        <f t="shared" si="11"/>
        <v>1004100</v>
      </c>
      <c r="N53" s="86">
        <f t="shared" si="11"/>
        <v>0</v>
      </c>
      <c r="O53" s="86">
        <f t="shared" si="11"/>
        <v>0</v>
      </c>
      <c r="P53" s="86">
        <f t="shared" si="11"/>
        <v>77500</v>
      </c>
      <c r="Q53" s="86">
        <f t="shared" si="11"/>
        <v>0</v>
      </c>
      <c r="R53" s="86">
        <f t="shared" si="11"/>
        <v>0</v>
      </c>
      <c r="S53" s="86">
        <f t="shared" si="11"/>
        <v>61400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139200</v>
      </c>
      <c r="Z53" s="86">
        <f t="shared" si="11"/>
        <v>0</v>
      </c>
      <c r="AA53" s="86">
        <f t="shared" si="11"/>
        <v>0</v>
      </c>
      <c r="AB53" s="86">
        <f t="shared" si="11"/>
        <v>1629000</v>
      </c>
      <c r="AC53" s="86">
        <f t="shared" si="11"/>
        <v>0</v>
      </c>
      <c r="AD53" s="86">
        <f t="shared" si="11"/>
        <v>0</v>
      </c>
      <c r="AE53" s="86">
        <f t="shared" si="11"/>
        <v>746000</v>
      </c>
      <c r="AF53" s="86">
        <f t="shared" si="11"/>
        <v>0</v>
      </c>
      <c r="AG53" s="86">
        <f t="shared" si="11"/>
        <v>0</v>
      </c>
      <c r="AH53" s="86">
        <f t="shared" si="11"/>
        <v>1100</v>
      </c>
      <c r="AI53" s="86">
        <f t="shared" si="11"/>
        <v>0</v>
      </c>
      <c r="AJ53" s="86">
        <f t="shared" si="11"/>
        <v>0</v>
      </c>
      <c r="AK53" s="86">
        <f t="shared" si="11"/>
        <v>550100</v>
      </c>
      <c r="AL53" s="86">
        <f t="shared" si="11"/>
        <v>0</v>
      </c>
      <c r="AM53" s="86">
        <f t="shared" si="11"/>
        <v>0</v>
      </c>
      <c r="AN53" s="86">
        <f t="shared" si="11"/>
        <v>11300</v>
      </c>
      <c r="AO53" s="86">
        <f t="shared" si="11"/>
        <v>0</v>
      </c>
      <c r="AP53" s="86">
        <f t="shared" si="11"/>
        <v>0</v>
      </c>
      <c r="AQ53" s="86">
        <f t="shared" si="11"/>
        <v>1700</v>
      </c>
      <c r="AR53" s="86">
        <f t="shared" si="11"/>
        <v>0</v>
      </c>
      <c r="AS53" s="86">
        <f t="shared" si="11"/>
        <v>0</v>
      </c>
      <c r="AT53" s="86">
        <f t="shared" si="11"/>
        <v>2500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47000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1263950</v>
      </c>
      <c r="BJ53" s="86">
        <f t="shared" si="11"/>
        <v>0</v>
      </c>
      <c r="BK53" s="86">
        <f t="shared" si="11"/>
        <v>0</v>
      </c>
      <c r="BL53" s="86">
        <f t="shared" si="11"/>
        <v>2000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9435730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716300</v>
      </c>
      <c r="E10" s="89">
        <v>0</v>
      </c>
      <c r="F10" s="90"/>
      <c r="G10" s="88"/>
      <c r="H10" s="89"/>
      <c r="I10" s="90"/>
      <c r="J10" s="97">
        <v>285600</v>
      </c>
      <c r="K10" s="89">
        <v>0</v>
      </c>
      <c r="L10" s="101"/>
      <c r="M10" s="91">
        <v>118900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1239800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98500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383300</v>
      </c>
      <c r="E12" s="89">
        <v>0</v>
      </c>
      <c r="F12" s="90"/>
      <c r="G12" s="88"/>
      <c r="H12" s="89"/>
      <c r="I12" s="90"/>
      <c r="J12" s="97">
        <v>377680</v>
      </c>
      <c r="K12" s="89">
        <v>0</v>
      </c>
      <c r="L12" s="101"/>
      <c r="M12" s="91">
        <v>702700</v>
      </c>
      <c r="N12" s="89">
        <v>0</v>
      </c>
      <c r="O12" s="90"/>
      <c r="P12" s="91">
        <v>45300</v>
      </c>
      <c r="Q12" s="89">
        <v>0</v>
      </c>
      <c r="R12" s="90"/>
      <c r="S12" s="91">
        <v>17500</v>
      </c>
      <c r="T12" s="89">
        <v>0</v>
      </c>
      <c r="U12" s="90"/>
      <c r="V12" s="91"/>
      <c r="W12" s="89"/>
      <c r="X12" s="90"/>
      <c r="Y12" s="91">
        <v>20200</v>
      </c>
      <c r="Z12" s="89">
        <v>0</v>
      </c>
      <c r="AA12" s="90"/>
      <c r="AB12" s="91">
        <v>1629000</v>
      </c>
      <c r="AC12" s="89">
        <v>0</v>
      </c>
      <c r="AD12" s="90"/>
      <c r="AE12" s="91">
        <v>324000</v>
      </c>
      <c r="AF12" s="89">
        <v>0</v>
      </c>
      <c r="AG12" s="90"/>
      <c r="AH12" s="91">
        <v>1100</v>
      </c>
      <c r="AI12" s="89">
        <v>0</v>
      </c>
      <c r="AJ12" s="90"/>
      <c r="AK12" s="91">
        <v>132200</v>
      </c>
      <c r="AL12" s="89">
        <v>0</v>
      </c>
      <c r="AM12" s="90"/>
      <c r="AN12" s="91">
        <v>6300</v>
      </c>
      <c r="AO12" s="89">
        <v>0</v>
      </c>
      <c r="AP12" s="90"/>
      <c r="AQ12" s="91">
        <v>1700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47000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3687980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59500</v>
      </c>
      <c r="E13" s="89">
        <v>0</v>
      </c>
      <c r="F13" s="90"/>
      <c r="G13" s="88"/>
      <c r="H13" s="89"/>
      <c r="I13" s="90"/>
      <c r="J13" s="97">
        <v>704200</v>
      </c>
      <c r="K13" s="89">
        <v>0</v>
      </c>
      <c r="L13" s="101"/>
      <c r="M13" s="91">
        <v>172000</v>
      </c>
      <c r="N13" s="89">
        <v>0</v>
      </c>
      <c r="O13" s="90"/>
      <c r="P13" s="91">
        <v>31700</v>
      </c>
      <c r="Q13" s="89">
        <v>0</v>
      </c>
      <c r="R13" s="90"/>
      <c r="S13" s="91">
        <v>42900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415900</v>
      </c>
      <c r="AL13" s="89">
        <v>0</v>
      </c>
      <c r="AM13" s="90"/>
      <c r="AN13" s="91">
        <v>5000</v>
      </c>
      <c r="AO13" s="89">
        <v>0</v>
      </c>
      <c r="AP13" s="90"/>
      <c r="AQ13" s="91">
        <v>0</v>
      </c>
      <c r="AR13" s="89">
        <v>0</v>
      </c>
      <c r="AS13" s="90"/>
      <c r="AT13" s="91">
        <v>2500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1433700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>
        <v>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1328950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1375450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1326600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1368480</v>
      </c>
      <c r="K20" s="78">
        <f t="shared" si="1"/>
        <v>0</v>
      </c>
      <c r="L20" s="77">
        <f t="shared" si="1"/>
        <v>0</v>
      </c>
      <c r="M20" s="98">
        <f t="shared" si="1"/>
        <v>994100</v>
      </c>
      <c r="N20" s="78">
        <f t="shared" si="1"/>
        <v>0</v>
      </c>
      <c r="O20" s="77">
        <f t="shared" si="1"/>
        <v>0</v>
      </c>
      <c r="P20" s="98">
        <f t="shared" si="1"/>
        <v>77500</v>
      </c>
      <c r="Q20" s="78">
        <f t="shared" si="1"/>
        <v>0</v>
      </c>
      <c r="R20" s="77">
        <f t="shared" si="1"/>
        <v>0</v>
      </c>
      <c r="S20" s="98">
        <f t="shared" si="1"/>
        <v>60400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139200</v>
      </c>
      <c r="Z20" s="78">
        <f t="shared" si="1"/>
        <v>0</v>
      </c>
      <c r="AA20" s="77">
        <f t="shared" si="1"/>
        <v>0</v>
      </c>
      <c r="AB20" s="98">
        <f t="shared" si="1"/>
        <v>1629000</v>
      </c>
      <c r="AC20" s="78">
        <f t="shared" si="1"/>
        <v>0</v>
      </c>
      <c r="AD20" s="77">
        <f t="shared" si="1"/>
        <v>0</v>
      </c>
      <c r="AE20" s="98">
        <f t="shared" si="1"/>
        <v>324000</v>
      </c>
      <c r="AF20" s="78">
        <f t="shared" si="1"/>
        <v>0</v>
      </c>
      <c r="AG20" s="77">
        <f t="shared" si="1"/>
        <v>0</v>
      </c>
      <c r="AH20" s="98">
        <f t="shared" si="1"/>
        <v>1100</v>
      </c>
      <c r="AI20" s="78">
        <f t="shared" si="1"/>
        <v>0</v>
      </c>
      <c r="AJ20" s="77">
        <f t="shared" si="1"/>
        <v>0</v>
      </c>
      <c r="AK20" s="98">
        <f t="shared" si="1"/>
        <v>548100</v>
      </c>
      <c r="AL20" s="78">
        <f t="shared" si="1"/>
        <v>0</v>
      </c>
      <c r="AM20" s="77">
        <f t="shared" si="1"/>
        <v>0</v>
      </c>
      <c r="AN20" s="98">
        <f t="shared" si="1"/>
        <v>11300</v>
      </c>
      <c r="AO20" s="78">
        <f t="shared" si="1"/>
        <v>0</v>
      </c>
      <c r="AP20" s="77">
        <f t="shared" si="1"/>
        <v>0</v>
      </c>
      <c r="AQ20" s="98">
        <f t="shared" si="1"/>
        <v>1700</v>
      </c>
      <c r="AR20" s="78">
        <f t="shared" si="1"/>
        <v>0</v>
      </c>
      <c r="AS20" s="77">
        <f t="shared" si="1"/>
        <v>0</v>
      </c>
      <c r="AT20" s="98">
        <f t="shared" si="1"/>
        <v>2500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47000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1328950</v>
      </c>
      <c r="BJ20" s="78">
        <f t="shared" si="1"/>
        <v>0</v>
      </c>
      <c r="BK20" s="77">
        <f t="shared" si="1"/>
        <v>0</v>
      </c>
      <c r="BL20" s="98">
        <f t="shared" si="1"/>
        <v>300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7860230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570000</v>
      </c>
      <c r="AF24" s="89">
        <v>0</v>
      </c>
      <c r="AG24" s="101"/>
      <c r="AH24" s="97"/>
      <c r="AI24" s="89"/>
      <c r="AJ24" s="101"/>
      <c r="AK24" s="97">
        <v>300000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970000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93000</v>
      </c>
      <c r="BS50" s="89">
        <v>0</v>
      </c>
      <c r="BT50" s="101"/>
      <c r="BU50" s="76"/>
      <c r="BV50" s="85">
        <f t="shared" si="9"/>
        <v>93000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1043000</v>
      </c>
      <c r="BS51" s="78">
        <f>BS49+BS50</f>
        <v>0</v>
      </c>
      <c r="BT51" s="77">
        <f>BT49+BT50</f>
        <v>0</v>
      </c>
      <c r="BU51" s="85"/>
      <c r="BV51" s="85">
        <f>BV49+BV50</f>
        <v>1043000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1426600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1368480</v>
      </c>
      <c r="K53" s="86">
        <f t="shared" si="11"/>
        <v>0</v>
      </c>
      <c r="L53" s="86">
        <f t="shared" si="11"/>
        <v>0</v>
      </c>
      <c r="M53" s="86">
        <f t="shared" si="11"/>
        <v>994100</v>
      </c>
      <c r="N53" s="86">
        <f t="shared" si="11"/>
        <v>0</v>
      </c>
      <c r="O53" s="86">
        <f t="shared" si="11"/>
        <v>0</v>
      </c>
      <c r="P53" s="86">
        <f t="shared" si="11"/>
        <v>77500</v>
      </c>
      <c r="Q53" s="86">
        <f t="shared" si="11"/>
        <v>0</v>
      </c>
      <c r="R53" s="86">
        <f t="shared" si="11"/>
        <v>0</v>
      </c>
      <c r="S53" s="86">
        <f t="shared" si="11"/>
        <v>60400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139200</v>
      </c>
      <c r="Z53" s="86">
        <f t="shared" si="11"/>
        <v>0</v>
      </c>
      <c r="AA53" s="86">
        <f t="shared" si="11"/>
        <v>0</v>
      </c>
      <c r="AB53" s="86">
        <f t="shared" si="11"/>
        <v>1629000</v>
      </c>
      <c r="AC53" s="86">
        <f t="shared" si="11"/>
        <v>0</v>
      </c>
      <c r="AD53" s="86">
        <f t="shared" si="11"/>
        <v>0</v>
      </c>
      <c r="AE53" s="86">
        <f t="shared" si="11"/>
        <v>894000</v>
      </c>
      <c r="AF53" s="86">
        <f t="shared" si="11"/>
        <v>0</v>
      </c>
      <c r="AG53" s="86">
        <f t="shared" si="11"/>
        <v>0</v>
      </c>
      <c r="AH53" s="86">
        <f t="shared" si="11"/>
        <v>1100</v>
      </c>
      <c r="AI53" s="86">
        <f t="shared" si="11"/>
        <v>0</v>
      </c>
      <c r="AJ53" s="86">
        <f t="shared" si="11"/>
        <v>0</v>
      </c>
      <c r="AK53" s="86">
        <f t="shared" si="11"/>
        <v>848100</v>
      </c>
      <c r="AL53" s="86">
        <f t="shared" si="11"/>
        <v>0</v>
      </c>
      <c r="AM53" s="86">
        <f t="shared" si="11"/>
        <v>0</v>
      </c>
      <c r="AN53" s="86">
        <f t="shared" si="11"/>
        <v>11300</v>
      </c>
      <c r="AO53" s="86">
        <f t="shared" si="11"/>
        <v>0</v>
      </c>
      <c r="AP53" s="86">
        <f t="shared" si="11"/>
        <v>0</v>
      </c>
      <c r="AQ53" s="86">
        <f t="shared" si="11"/>
        <v>1700</v>
      </c>
      <c r="AR53" s="86">
        <f t="shared" si="11"/>
        <v>0</v>
      </c>
      <c r="AS53" s="86">
        <f t="shared" si="11"/>
        <v>0</v>
      </c>
      <c r="AT53" s="86">
        <f t="shared" si="11"/>
        <v>2500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47000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1328950</v>
      </c>
      <c r="BJ53" s="86">
        <f t="shared" si="11"/>
        <v>0</v>
      </c>
      <c r="BK53" s="86">
        <f t="shared" si="11"/>
        <v>0</v>
      </c>
      <c r="BL53" s="86">
        <f t="shared" si="11"/>
        <v>2000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9874930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2020-10-09T10:24:53Z</dcterms:modified>
  <cp:category/>
  <cp:version/>
  <cp:contentType/>
  <cp:contentStatus/>
</cp:coreProperties>
</file>