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<sst xmlns="http://schemas.openxmlformats.org/spreadsheetml/2006/main" count="870" uniqueCount="149">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</sst>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136360.93</v>
      </c>
      <c r="E5" s="38"/>
    </row>
    <row r="6" spans="2:5" ht="15">
      <c r="B6" s="8"/>
      <c r="C6" s="5" t="s">
        <v>5</v>
      </c>
      <c r="D6" s="39">
        <v>2138989.45</v>
      </c>
      <c r="E6" s="40"/>
    </row>
    <row r="7" spans="2:5" ht="15">
      <c r="B7" s="8"/>
      <c r="C7" s="5" t="s">
        <v>6</v>
      </c>
      <c r="D7" s="39">
        <v>1346861.1500000001</v>
      </c>
      <c r="E7" s="40"/>
    </row>
    <row r="8" spans="2:5" ht="15.75" thickBot="1">
      <c r="B8" s="9"/>
      <c r="C8" s="6" t="s">
        <v>7</v>
      </c>
      <c r="D8" s="41"/>
      <c r="E8" s="42">
        <v>6773622.15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3722286.99</v>
      </c>
      <c r="E10" s="45">
        <v>3514693.97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878073.89</v>
      </c>
      <c r="E14" s="45">
        <v>1149026.85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4600360.88</v>
      </c>
      <c r="E16" s="51">
        <f>E10+E11+E12+E13+E14+E15</f>
        <v>4663720.82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505344.8</v>
      </c>
      <c r="E18" s="45">
        <v>477767.13999999996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505344.8</v>
      </c>
      <c r="E23" s="51">
        <f>E18+E19+E20+E21+E22</f>
        <v>477767.13999999996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595748.32</v>
      </c>
      <c r="E25" s="45">
        <v>624290.8999999999</v>
      </c>
    </row>
    <row r="26" spans="2:5" ht="15">
      <c r="B26" s="13">
        <v>30200</v>
      </c>
      <c r="C26" s="54" t="s">
        <v>28</v>
      </c>
      <c r="D26" s="39">
        <v>2455577.33</v>
      </c>
      <c r="E26" s="45">
        <v>2222392.6100000003</v>
      </c>
    </row>
    <row r="27" spans="2:5" ht="15">
      <c r="B27" s="13">
        <v>30300</v>
      </c>
      <c r="C27" s="54" t="s">
        <v>29</v>
      </c>
      <c r="D27" s="39">
        <v>1.94</v>
      </c>
      <c r="E27" s="45">
        <v>2.36</v>
      </c>
    </row>
    <row r="28" spans="2:5" ht="15">
      <c r="B28" s="13">
        <v>30400</v>
      </c>
      <c r="C28" s="54" t="s">
        <v>30</v>
      </c>
      <c r="D28" s="49">
        <v>59281.25</v>
      </c>
      <c r="E28" s="45">
        <v>59281.25</v>
      </c>
    </row>
    <row r="29" spans="2:5" ht="15">
      <c r="B29" s="13">
        <v>30500</v>
      </c>
      <c r="C29" s="54" t="s">
        <v>31</v>
      </c>
      <c r="D29" s="60">
        <v>231710.89</v>
      </c>
      <c r="E29" s="50">
        <v>183632.40999999997</v>
      </c>
    </row>
    <row r="30" spans="2:5" ht="15.75" thickBot="1">
      <c r="B30" s="16">
        <v>30000</v>
      </c>
      <c r="C30" s="15" t="s">
        <v>32</v>
      </c>
      <c r="D30" s="48">
        <f>D25+D26+D27+D28+D29</f>
        <v>3342319.73</v>
      </c>
      <c r="E30" s="51">
        <f>E25+E26+E27+E28+E29</f>
        <v>3089599.5300000003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821750.09</v>
      </c>
      <c r="E33" s="59">
        <v>641169.61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44192.329999999994</v>
      </c>
      <c r="E35" s="45">
        <v>44192.33</v>
      </c>
    </row>
    <row r="36" spans="2:5" ht="15">
      <c r="B36" s="13">
        <v>40500</v>
      </c>
      <c r="C36" s="54" t="s">
        <v>39</v>
      </c>
      <c r="D36" s="49">
        <v>314614.75000000006</v>
      </c>
      <c r="E36" s="50">
        <v>314614.75</v>
      </c>
    </row>
    <row r="37" spans="2:5" ht="15.75" thickBot="1">
      <c r="B37" s="16">
        <v>40000</v>
      </c>
      <c r="C37" s="15" t="s">
        <v>40</v>
      </c>
      <c r="D37" s="48">
        <f>D32+D33+D34+D35+D36</f>
        <v>1180557.17</v>
      </c>
      <c r="E37" s="51">
        <f>E32+E33+E34+E35+E36</f>
        <v>999976.69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1118955.1099999999</v>
      </c>
      <c r="E54" s="45">
        <v>1118937.1099999999</v>
      </c>
    </row>
    <row r="55" spans="2:5" ht="15">
      <c r="B55" s="13">
        <v>90200</v>
      </c>
      <c r="C55" s="54" t="s">
        <v>62</v>
      </c>
      <c r="D55" s="61">
        <v>42442.619999999995</v>
      </c>
      <c r="E55" s="62">
        <v>47868.079999999994</v>
      </c>
    </row>
    <row r="56" spans="2:5" ht="15.75" thickBot="1">
      <c r="B56" s="16">
        <v>90000</v>
      </c>
      <c r="C56" s="15" t="s">
        <v>63</v>
      </c>
      <c r="D56" s="48">
        <f>D54+D55</f>
        <v>1161397.73</v>
      </c>
      <c r="E56" s="51">
        <f>E54+E55</f>
        <v>1166805.19</v>
      </c>
    </row>
    <row r="57" spans="2:5" ht="16.5" thickBot="1" thickTop="1">
      <c r="B57" s="109" t="s">
        <v>64</v>
      </c>
      <c r="C57" s="110"/>
      <c r="D57" s="52">
        <f>D16+D23+D30+D37+D43+D49+D52+D56</f>
        <v>10789980.31</v>
      </c>
      <c r="E57" s="55">
        <f>E16+E23+E30+E37+E43+E49+E52+E56</f>
        <v>10397869.37</v>
      </c>
    </row>
    <row r="58" spans="2:5" ht="16.5" thickBot="1" thickTop="1">
      <c r="B58" s="109" t="s">
        <v>65</v>
      </c>
      <c r="C58" s="110"/>
      <c r="D58" s="52">
        <f>D57+D5+D6+D7+D8</f>
        <v>14412191.840000002</v>
      </c>
      <c r="E58" s="55">
        <f>E57+E5+E6+E7+E8</f>
        <v>17171491.52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893125.26</v>
      </c>
      <c r="E10" s="89">
        <v>171453.83</v>
      </c>
      <c r="F10" s="90">
        <v>883970.9899999999</v>
      </c>
      <c r="G10" s="88"/>
      <c r="H10" s="89"/>
      <c r="I10" s="90"/>
      <c r="J10" s="97">
        <v>306394.20999999996</v>
      </c>
      <c r="K10" s="89">
        <v>9800</v>
      </c>
      <c r="L10" s="101">
        <v>306394.21</v>
      </c>
      <c r="M10" s="91">
        <v>95134.24</v>
      </c>
      <c r="N10" s="89">
        <v>4050</v>
      </c>
      <c r="O10" s="90">
        <v>92634.23999999999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>
        <v>67320.51999999999</v>
      </c>
      <c r="Z10" s="89">
        <v>3200</v>
      </c>
      <c r="AA10" s="90">
        <v>67320.52</v>
      </c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1361974.23</v>
      </c>
      <c r="BW10" s="77">
        <f aca="true" t="shared" si="1" ref="BW10:BW19">E10+H10+K10+N10+Q10+T10+W10+Z10+AC10+AF10+AI10+AL10+AO10+AR10+AU10+AX10+BA10+BD10+BG10+BJ10+BM10+BP10+BS10</f>
        <v>188503.83</v>
      </c>
      <c r="BX10" s="79">
        <f aca="true" t="shared" si="2" ref="BX10:BX19">F10+I10+L10+O10+R10+U10+X10+AA10+AD10+AG10+AJ10+AM10+AP10+AS10+AV10+AY10+BB10+BE10+BH10+BK10+BN10+BQ10+BT10</f>
        <v>1350319.96</v>
      </c>
    </row>
    <row r="11" spans="2:76" ht="15">
      <c r="B11" s="13">
        <v>102</v>
      </c>
      <c r="C11" s="25" t="s">
        <v>92</v>
      </c>
      <c r="D11" s="88">
        <v>104303.38</v>
      </c>
      <c r="E11" s="89">
        <v>16935.08</v>
      </c>
      <c r="F11" s="90">
        <v>99371.72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0</v>
      </c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104303.38</v>
      </c>
      <c r="BW11" s="77">
        <f t="shared" si="1"/>
        <v>16935.08</v>
      </c>
      <c r="BX11" s="79">
        <f t="shared" si="2"/>
        <v>99371.72</v>
      </c>
    </row>
    <row r="12" spans="2:76" ht="15">
      <c r="B12" s="13">
        <v>103</v>
      </c>
      <c r="C12" s="25" t="s">
        <v>93</v>
      </c>
      <c r="D12" s="88">
        <v>518775.51000000007</v>
      </c>
      <c r="E12" s="89">
        <v>18417.82</v>
      </c>
      <c r="F12" s="90">
        <v>525702.3200000002</v>
      </c>
      <c r="G12" s="88"/>
      <c r="H12" s="89"/>
      <c r="I12" s="90"/>
      <c r="J12" s="97">
        <v>474836.22000000003</v>
      </c>
      <c r="K12" s="89">
        <v>0</v>
      </c>
      <c r="L12" s="101">
        <v>529935.99</v>
      </c>
      <c r="M12" s="91">
        <v>762491.86</v>
      </c>
      <c r="N12" s="89">
        <v>0</v>
      </c>
      <c r="O12" s="90">
        <v>705466.34</v>
      </c>
      <c r="P12" s="91">
        <v>52982.92</v>
      </c>
      <c r="Q12" s="89">
        <v>0</v>
      </c>
      <c r="R12" s="90">
        <v>38806.840000000004</v>
      </c>
      <c r="S12" s="91">
        <v>32532.28</v>
      </c>
      <c r="T12" s="89">
        <v>0</v>
      </c>
      <c r="U12" s="90">
        <v>20238.49</v>
      </c>
      <c r="V12" s="91"/>
      <c r="W12" s="89"/>
      <c r="X12" s="90"/>
      <c r="Y12" s="91">
        <v>47788.280000000006</v>
      </c>
      <c r="Z12" s="89">
        <v>4377.36</v>
      </c>
      <c r="AA12" s="90">
        <v>51554.469999999994</v>
      </c>
      <c r="AB12" s="91">
        <v>1495205.4200000002</v>
      </c>
      <c r="AC12" s="89">
        <v>0</v>
      </c>
      <c r="AD12" s="90">
        <v>1550661.7600000002</v>
      </c>
      <c r="AE12" s="91">
        <v>495194.43</v>
      </c>
      <c r="AF12" s="89">
        <v>0</v>
      </c>
      <c r="AG12" s="90">
        <v>504169.52</v>
      </c>
      <c r="AH12" s="91">
        <v>1147.3600000000001</v>
      </c>
      <c r="AI12" s="89">
        <v>0</v>
      </c>
      <c r="AJ12" s="90">
        <v>1147.3600000000001</v>
      </c>
      <c r="AK12" s="91">
        <v>149730.96000000002</v>
      </c>
      <c r="AL12" s="89">
        <v>0</v>
      </c>
      <c r="AM12" s="90">
        <v>184510.06</v>
      </c>
      <c r="AN12" s="91">
        <v>19108.53</v>
      </c>
      <c r="AO12" s="89">
        <v>0</v>
      </c>
      <c r="AP12" s="90">
        <v>26093.7</v>
      </c>
      <c r="AQ12" s="91">
        <v>10728.18</v>
      </c>
      <c r="AR12" s="89">
        <v>0</v>
      </c>
      <c r="AS12" s="90">
        <v>14300.34</v>
      </c>
      <c r="AT12" s="91"/>
      <c r="AU12" s="89"/>
      <c r="AV12" s="90"/>
      <c r="AW12" s="91"/>
      <c r="AX12" s="89"/>
      <c r="AY12" s="90"/>
      <c r="AZ12" s="91">
        <v>65000</v>
      </c>
      <c r="BA12" s="89">
        <v>0</v>
      </c>
      <c r="BB12" s="90">
        <v>44689.7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4125521.95</v>
      </c>
      <c r="BW12" s="77">
        <f t="shared" si="1"/>
        <v>22795.18</v>
      </c>
      <c r="BX12" s="79">
        <f t="shared" si="2"/>
        <v>4197276.89</v>
      </c>
    </row>
    <row r="13" spans="2:76" ht="15">
      <c r="B13" s="13">
        <v>104</v>
      </c>
      <c r="C13" s="25" t="s">
        <v>19</v>
      </c>
      <c r="D13" s="88">
        <v>2308.27</v>
      </c>
      <c r="E13" s="89">
        <v>0</v>
      </c>
      <c r="F13" s="90">
        <v>3313.43</v>
      </c>
      <c r="G13" s="88"/>
      <c r="H13" s="89"/>
      <c r="I13" s="90"/>
      <c r="J13" s="97">
        <v>440200</v>
      </c>
      <c r="K13" s="89">
        <v>0</v>
      </c>
      <c r="L13" s="101">
        <v>446193.8500000001</v>
      </c>
      <c r="M13" s="91">
        <v>249927.99</v>
      </c>
      <c r="N13" s="89">
        <v>0</v>
      </c>
      <c r="O13" s="90">
        <v>202377.14</v>
      </c>
      <c r="P13" s="91">
        <v>52372.369999999995</v>
      </c>
      <c r="Q13" s="89">
        <v>0</v>
      </c>
      <c r="R13" s="90">
        <v>47965.44</v>
      </c>
      <c r="S13" s="91">
        <v>87383.4</v>
      </c>
      <c r="T13" s="89">
        <v>0</v>
      </c>
      <c r="U13" s="90">
        <v>74583.4</v>
      </c>
      <c r="V13" s="91"/>
      <c r="W13" s="89"/>
      <c r="X13" s="90"/>
      <c r="Y13" s="91">
        <v>4124.42</v>
      </c>
      <c r="Z13" s="89">
        <v>0</v>
      </c>
      <c r="AA13" s="90">
        <v>0</v>
      </c>
      <c r="AB13" s="91">
        <v>3386.01</v>
      </c>
      <c r="AC13" s="89">
        <v>0</v>
      </c>
      <c r="AD13" s="90">
        <v>18771.5</v>
      </c>
      <c r="AE13" s="91"/>
      <c r="AF13" s="89"/>
      <c r="AG13" s="90"/>
      <c r="AH13" s="91"/>
      <c r="AI13" s="89"/>
      <c r="AJ13" s="90"/>
      <c r="AK13" s="91">
        <v>516495.85</v>
      </c>
      <c r="AL13" s="89">
        <v>0</v>
      </c>
      <c r="AM13" s="90">
        <v>452262.96</v>
      </c>
      <c r="AN13" s="91">
        <v>4508.68</v>
      </c>
      <c r="AO13" s="89">
        <v>0</v>
      </c>
      <c r="AP13" s="90">
        <v>4301.81</v>
      </c>
      <c r="AQ13" s="91">
        <v>13525.63</v>
      </c>
      <c r="AR13" s="89">
        <v>0</v>
      </c>
      <c r="AS13" s="90">
        <v>13567.25</v>
      </c>
      <c r="AT13" s="91">
        <v>2067.78</v>
      </c>
      <c r="AU13" s="89">
        <v>0</v>
      </c>
      <c r="AV13" s="90">
        <v>2077.9</v>
      </c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1376300.4</v>
      </c>
      <c r="BW13" s="77">
        <f t="shared" si="1"/>
        <v>0</v>
      </c>
      <c r="BX13" s="79">
        <f t="shared" si="2"/>
        <v>1265414.6800000002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52939.51</v>
      </c>
      <c r="E18" s="89">
        <v>0</v>
      </c>
      <c r="F18" s="90">
        <v>75910.02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>
        <v>0</v>
      </c>
      <c r="AC18" s="89">
        <v>0</v>
      </c>
      <c r="AD18" s="101">
        <v>112652.67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52939.51</v>
      </c>
      <c r="BW18" s="77">
        <f t="shared" si="1"/>
        <v>0</v>
      </c>
      <c r="BX18" s="79">
        <f t="shared" si="2"/>
        <v>188562.69</v>
      </c>
    </row>
    <row r="19" spans="2:76" ht="15">
      <c r="B19" s="13">
        <v>110</v>
      </c>
      <c r="C19" s="25" t="s">
        <v>98</v>
      </c>
      <c r="D19" s="88">
        <v>62064.67</v>
      </c>
      <c r="E19" s="89">
        <v>0</v>
      </c>
      <c r="F19" s="90">
        <v>64644.45</v>
      </c>
      <c r="G19" s="88"/>
      <c r="H19" s="89"/>
      <c r="I19" s="90"/>
      <c r="J19" s="97">
        <v>991.37</v>
      </c>
      <c r="K19" s="89">
        <v>0</v>
      </c>
      <c r="L19" s="101">
        <v>991.37</v>
      </c>
      <c r="M19" s="97">
        <v>401.9</v>
      </c>
      <c r="N19" s="89">
        <v>0</v>
      </c>
      <c r="O19" s="101">
        <v>476.9</v>
      </c>
      <c r="P19" s="97">
        <v>0</v>
      </c>
      <c r="Q19" s="89">
        <v>0</v>
      </c>
      <c r="R19" s="101">
        <v>0</v>
      </c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1800</v>
      </c>
      <c r="AL19" s="89">
        <v>0</v>
      </c>
      <c r="AM19" s="101">
        <v>1800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65257.94</v>
      </c>
      <c r="BW19" s="77">
        <f t="shared" si="1"/>
        <v>0</v>
      </c>
      <c r="BX19" s="79">
        <f t="shared" si="2"/>
        <v>67912.71999999999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1633516.6</v>
      </c>
      <c r="E20" s="78">
        <f t="shared" si="3"/>
        <v>206806.72999999998</v>
      </c>
      <c r="F20" s="79">
        <f t="shared" si="3"/>
        <v>1652912.93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1222421.8</v>
      </c>
      <c r="K20" s="78">
        <f t="shared" si="3"/>
        <v>9800</v>
      </c>
      <c r="L20" s="77">
        <f t="shared" si="3"/>
        <v>1283515.4200000002</v>
      </c>
      <c r="M20" s="98">
        <f t="shared" si="3"/>
        <v>1107955.9899999998</v>
      </c>
      <c r="N20" s="78">
        <f t="shared" si="3"/>
        <v>4050</v>
      </c>
      <c r="O20" s="77">
        <f t="shared" si="3"/>
        <v>1000954.62</v>
      </c>
      <c r="P20" s="98">
        <f t="shared" si="3"/>
        <v>105355.29</v>
      </c>
      <c r="Q20" s="78">
        <f t="shared" si="3"/>
        <v>0</v>
      </c>
      <c r="R20" s="77">
        <f t="shared" si="3"/>
        <v>86772.28</v>
      </c>
      <c r="S20" s="98">
        <f t="shared" si="3"/>
        <v>119915.68</v>
      </c>
      <c r="T20" s="78">
        <f t="shared" si="3"/>
        <v>0</v>
      </c>
      <c r="U20" s="77">
        <f t="shared" si="3"/>
        <v>94821.89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119233.21999999999</v>
      </c>
      <c r="Z20" s="78">
        <f t="shared" si="3"/>
        <v>7577.36</v>
      </c>
      <c r="AA20" s="77">
        <f t="shared" si="3"/>
        <v>118874.98999999999</v>
      </c>
      <c r="AB20" s="98">
        <f t="shared" si="3"/>
        <v>1498591.4300000002</v>
      </c>
      <c r="AC20" s="78">
        <f t="shared" si="3"/>
        <v>0</v>
      </c>
      <c r="AD20" s="77">
        <f t="shared" si="3"/>
        <v>1682085.9300000002</v>
      </c>
      <c r="AE20" s="98">
        <f t="shared" si="3"/>
        <v>495194.43</v>
      </c>
      <c r="AF20" s="78">
        <f t="shared" si="3"/>
        <v>0</v>
      </c>
      <c r="AG20" s="77">
        <f t="shared" si="3"/>
        <v>504169.52</v>
      </c>
      <c r="AH20" s="98">
        <f t="shared" si="3"/>
        <v>1147.3600000000001</v>
      </c>
      <c r="AI20" s="78">
        <f t="shared" si="3"/>
        <v>0</v>
      </c>
      <c r="AJ20" s="77">
        <f t="shared" si="3"/>
        <v>1147.3600000000001</v>
      </c>
      <c r="AK20" s="98">
        <f t="shared" si="3"/>
        <v>668026.81</v>
      </c>
      <c r="AL20" s="78">
        <f t="shared" si="3"/>
        <v>0</v>
      </c>
      <c r="AM20" s="77">
        <f t="shared" si="3"/>
        <v>638573.02</v>
      </c>
      <c r="AN20" s="98">
        <f t="shared" si="3"/>
        <v>23617.21</v>
      </c>
      <c r="AO20" s="78">
        <f t="shared" si="3"/>
        <v>0</v>
      </c>
      <c r="AP20" s="77">
        <f t="shared" si="3"/>
        <v>30395.510000000002</v>
      </c>
      <c r="AQ20" s="98">
        <f t="shared" si="3"/>
        <v>24253.809999999998</v>
      </c>
      <c r="AR20" s="78">
        <f t="shared" si="3"/>
        <v>0</v>
      </c>
      <c r="AS20" s="77">
        <f t="shared" si="3"/>
        <v>27867.59</v>
      </c>
      <c r="AT20" s="98">
        <f t="shared" si="3"/>
        <v>2067.78</v>
      </c>
      <c r="AU20" s="78">
        <f t="shared" si="3"/>
        <v>0</v>
      </c>
      <c r="AV20" s="77">
        <f t="shared" si="3"/>
        <v>2077.9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65000</v>
      </c>
      <c r="BA20" s="78">
        <f t="shared" si="3"/>
        <v>0</v>
      </c>
      <c r="BB20" s="77">
        <f t="shared" si="3"/>
        <v>44689.7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7086297.410000001</v>
      </c>
      <c r="BW20" s="77">
        <f>BW10+BW11+BW12+BW13+BW14+BW15+BW16+BW17+BW18+BW19</f>
        <v>228234.08999999997</v>
      </c>
      <c r="BX20" s="95">
        <f>BX10+BX11+BX12+BX13+BX14+BX15+BX16+BX17+BX18+BX19</f>
        <v>7168858.66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118601.2</v>
      </c>
      <c r="E24" s="89">
        <v>93949.52</v>
      </c>
      <c r="F24" s="90">
        <v>84298.46</v>
      </c>
      <c r="G24" s="88"/>
      <c r="H24" s="89"/>
      <c r="I24" s="90"/>
      <c r="J24" s="97">
        <v>1651.63</v>
      </c>
      <c r="K24" s="89">
        <v>58255.1</v>
      </c>
      <c r="L24" s="101">
        <v>2966.61</v>
      </c>
      <c r="M24" s="97">
        <v>263061.27999999997</v>
      </c>
      <c r="N24" s="89">
        <v>75030</v>
      </c>
      <c r="O24" s="101">
        <v>161397.80000000002</v>
      </c>
      <c r="P24" s="97">
        <v>7080.54</v>
      </c>
      <c r="Q24" s="89">
        <v>7137</v>
      </c>
      <c r="R24" s="101">
        <v>6613.28</v>
      </c>
      <c r="S24" s="97">
        <v>33961.14</v>
      </c>
      <c r="T24" s="89">
        <v>56547</v>
      </c>
      <c r="U24" s="101">
        <v>28463.72</v>
      </c>
      <c r="V24" s="97"/>
      <c r="W24" s="89"/>
      <c r="X24" s="101"/>
      <c r="Y24" s="97">
        <v>5011.76</v>
      </c>
      <c r="Z24" s="89">
        <v>0</v>
      </c>
      <c r="AA24" s="101">
        <v>0</v>
      </c>
      <c r="AB24" s="97">
        <v>237311.92000000004</v>
      </c>
      <c r="AC24" s="89">
        <v>127248.14</v>
      </c>
      <c r="AD24" s="101">
        <v>201555.5</v>
      </c>
      <c r="AE24" s="97">
        <v>1206415.8099999998</v>
      </c>
      <c r="AF24" s="89">
        <v>601809.05</v>
      </c>
      <c r="AG24" s="101">
        <v>1247290.93</v>
      </c>
      <c r="AH24" s="97">
        <v>4701.88</v>
      </c>
      <c r="AI24" s="89">
        <v>17433.8</v>
      </c>
      <c r="AJ24" s="101">
        <v>4701.88</v>
      </c>
      <c r="AK24" s="97">
        <v>0</v>
      </c>
      <c r="AL24" s="89">
        <v>371472</v>
      </c>
      <c r="AM24" s="101">
        <v>29280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65490.049999999814</v>
      </c>
      <c r="BA24" s="89">
        <v>204100.66</v>
      </c>
      <c r="BB24" s="101">
        <v>65490.049999999996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1943287.2099999995</v>
      </c>
      <c r="BW24" s="77">
        <f t="shared" si="4"/>
        <v>1612982.27</v>
      </c>
      <c r="BX24" s="79">
        <f t="shared" si="4"/>
        <v>1832058.2299999997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10000</v>
      </c>
      <c r="N25" s="89">
        <v>0</v>
      </c>
      <c r="O25" s="101">
        <v>10000</v>
      </c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>
        <v>0</v>
      </c>
      <c r="AC25" s="89">
        <v>0</v>
      </c>
      <c r="AD25" s="101">
        <v>33200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10000</v>
      </c>
      <c r="BW25" s="77">
        <f t="shared" si="4"/>
        <v>0</v>
      </c>
      <c r="BX25" s="79">
        <f t="shared" si="4"/>
        <v>43200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>
        <v>0</v>
      </c>
      <c r="AF26" s="89">
        <v>0</v>
      </c>
      <c r="AG26" s="101">
        <v>0</v>
      </c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15699.58</v>
      </c>
      <c r="Z27" s="89">
        <v>0</v>
      </c>
      <c r="AA27" s="101">
        <v>15699.58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15699.58</v>
      </c>
      <c r="BW27" s="77">
        <f t="shared" si="4"/>
        <v>0</v>
      </c>
      <c r="BX27" s="79">
        <f t="shared" si="4"/>
        <v>15699.58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118601.2</v>
      </c>
      <c r="E28" s="78">
        <f t="shared" si="5"/>
        <v>93949.52</v>
      </c>
      <c r="F28" s="79">
        <f t="shared" si="5"/>
        <v>84298.46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1651.63</v>
      </c>
      <c r="K28" s="78">
        <f t="shared" si="5"/>
        <v>58255.1</v>
      </c>
      <c r="L28" s="77">
        <f t="shared" si="5"/>
        <v>2966.61</v>
      </c>
      <c r="M28" s="98">
        <f t="shared" si="5"/>
        <v>273061.27999999997</v>
      </c>
      <c r="N28" s="78">
        <f t="shared" si="5"/>
        <v>75030</v>
      </c>
      <c r="O28" s="77">
        <f t="shared" si="5"/>
        <v>171397.80000000002</v>
      </c>
      <c r="P28" s="98">
        <f t="shared" si="5"/>
        <v>7080.54</v>
      </c>
      <c r="Q28" s="78">
        <f t="shared" si="5"/>
        <v>7137</v>
      </c>
      <c r="R28" s="77">
        <f t="shared" si="5"/>
        <v>6613.28</v>
      </c>
      <c r="S28" s="98">
        <f t="shared" si="5"/>
        <v>33961.14</v>
      </c>
      <c r="T28" s="78">
        <f t="shared" si="5"/>
        <v>56547</v>
      </c>
      <c r="U28" s="77">
        <f t="shared" si="5"/>
        <v>28463.72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20711.34</v>
      </c>
      <c r="Z28" s="78">
        <f t="shared" si="5"/>
        <v>0</v>
      </c>
      <c r="AA28" s="77">
        <f t="shared" si="5"/>
        <v>15699.58</v>
      </c>
      <c r="AB28" s="98">
        <f t="shared" si="5"/>
        <v>237311.92000000004</v>
      </c>
      <c r="AC28" s="78">
        <f t="shared" si="5"/>
        <v>127248.14</v>
      </c>
      <c r="AD28" s="77">
        <f t="shared" si="5"/>
        <v>234755.5</v>
      </c>
      <c r="AE28" s="98">
        <f t="shared" si="5"/>
        <v>1206415.8099999998</v>
      </c>
      <c r="AF28" s="78">
        <f t="shared" si="5"/>
        <v>601809.05</v>
      </c>
      <c r="AG28" s="77">
        <f t="shared" si="5"/>
        <v>1247290.93</v>
      </c>
      <c r="AH28" s="98">
        <f t="shared" si="5"/>
        <v>4701.88</v>
      </c>
      <c r="AI28" s="78">
        <f t="shared" si="5"/>
        <v>17433.8</v>
      </c>
      <c r="AJ28" s="77">
        <f aca="true" t="shared" si="6" ref="AJ28:BO28">AJ23+AJ24+AJ25+AJ26+AJ27</f>
        <v>4701.88</v>
      </c>
      <c r="AK28" s="98">
        <f t="shared" si="6"/>
        <v>0</v>
      </c>
      <c r="AL28" s="78">
        <f t="shared" si="6"/>
        <v>371472</v>
      </c>
      <c r="AM28" s="77">
        <f t="shared" si="6"/>
        <v>29280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65490.049999999814</v>
      </c>
      <c r="BA28" s="78">
        <f t="shared" si="6"/>
        <v>204100.66</v>
      </c>
      <c r="BB28" s="77">
        <f t="shared" si="6"/>
        <v>65490.049999999996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1968986.7899999996</v>
      </c>
      <c r="BW28" s="77">
        <f>BW23+BW24+BW25+BW26+BW27</f>
        <v>1612982.27</v>
      </c>
      <c r="BX28" s="95">
        <f>BX23+BX24+BX25+BX26+BX27</f>
        <v>1890957.8099999998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1118955.1099999999</v>
      </c>
      <c r="BS49" s="89">
        <v>0</v>
      </c>
      <c r="BT49" s="101">
        <v>1101469.4499999997</v>
      </c>
      <c r="BU49" s="76"/>
      <c r="BV49" s="85">
        <f aca="true" t="shared" si="15" ref="BV49:BX50">D49+G49+J49+M49+P49+S49+V49+Y49+AB49+AE49+AH49+AK49+AN49+AQ49+AT49+AW49+AZ49+BC49+BF49+BI49+BL49+BO49+BR49</f>
        <v>1118955.1099999999</v>
      </c>
      <c r="BW49" s="77">
        <f t="shared" si="15"/>
        <v>0</v>
      </c>
      <c r="BX49" s="79">
        <f t="shared" si="15"/>
        <v>1101469.4499999997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42442.619999999995</v>
      </c>
      <c r="BS50" s="89">
        <v>0</v>
      </c>
      <c r="BT50" s="101">
        <v>37733.36</v>
      </c>
      <c r="BU50" s="76"/>
      <c r="BV50" s="85">
        <f t="shared" si="15"/>
        <v>42442.619999999995</v>
      </c>
      <c r="BW50" s="77">
        <f t="shared" si="15"/>
        <v>0</v>
      </c>
      <c r="BX50" s="79">
        <f t="shared" si="15"/>
        <v>37733.36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1161397.73</v>
      </c>
      <c r="BS51" s="78">
        <f>BS49+BS50</f>
        <v>0</v>
      </c>
      <c r="BT51" s="77">
        <f>BT49+BT50</f>
        <v>1139202.8099999998</v>
      </c>
      <c r="BU51" s="85"/>
      <c r="BV51" s="85">
        <f>BV49+BV50</f>
        <v>1161397.73</v>
      </c>
      <c r="BW51" s="77">
        <f>BW49+BW50</f>
        <v>0</v>
      </c>
      <c r="BX51" s="95">
        <f>BX49+BX50</f>
        <v>1139202.8099999998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1752117.8</v>
      </c>
      <c r="E53" s="86">
        <f t="shared" si="18"/>
        <v>300756.25</v>
      </c>
      <c r="F53" s="86">
        <f t="shared" si="18"/>
        <v>1737211.39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1224073.43</v>
      </c>
      <c r="K53" s="86">
        <f t="shared" si="18"/>
        <v>68055.1</v>
      </c>
      <c r="L53" s="86">
        <f t="shared" si="18"/>
        <v>1286482.0300000003</v>
      </c>
      <c r="M53" s="86">
        <f t="shared" si="18"/>
        <v>1381017.2699999998</v>
      </c>
      <c r="N53" s="86">
        <f t="shared" si="18"/>
        <v>79080</v>
      </c>
      <c r="O53" s="86">
        <f t="shared" si="18"/>
        <v>1172352.42</v>
      </c>
      <c r="P53" s="86">
        <f t="shared" si="18"/>
        <v>112435.82999999999</v>
      </c>
      <c r="Q53" s="86">
        <f t="shared" si="18"/>
        <v>7137</v>
      </c>
      <c r="R53" s="86">
        <f t="shared" si="18"/>
        <v>93385.56</v>
      </c>
      <c r="S53" s="86">
        <f t="shared" si="18"/>
        <v>153876.82</v>
      </c>
      <c r="T53" s="86">
        <f t="shared" si="18"/>
        <v>56547</v>
      </c>
      <c r="U53" s="86">
        <f t="shared" si="18"/>
        <v>123285.61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139944.56</v>
      </c>
      <c r="Z53" s="86">
        <f t="shared" si="18"/>
        <v>7577.36</v>
      </c>
      <c r="AA53" s="86">
        <f t="shared" si="18"/>
        <v>134574.56999999998</v>
      </c>
      <c r="AB53" s="86">
        <f t="shared" si="18"/>
        <v>1735903.35</v>
      </c>
      <c r="AC53" s="86">
        <f t="shared" si="18"/>
        <v>127248.14</v>
      </c>
      <c r="AD53" s="86">
        <f t="shared" si="18"/>
        <v>1916841.4300000002</v>
      </c>
      <c r="AE53" s="86">
        <f t="shared" si="18"/>
        <v>1701610.2399999998</v>
      </c>
      <c r="AF53" s="86">
        <f t="shared" si="18"/>
        <v>601809.05</v>
      </c>
      <c r="AG53" s="86">
        <f t="shared" si="18"/>
        <v>1751460.45</v>
      </c>
      <c r="AH53" s="86">
        <f t="shared" si="18"/>
        <v>5849.24</v>
      </c>
      <c r="AI53" s="86">
        <f t="shared" si="18"/>
        <v>17433.8</v>
      </c>
      <c r="AJ53" s="86">
        <f aca="true" t="shared" si="19" ref="AJ53:BT53">AJ20+AJ28+AJ35+AJ42+AJ46+AJ51</f>
        <v>5849.24</v>
      </c>
      <c r="AK53" s="86">
        <f t="shared" si="19"/>
        <v>668026.81</v>
      </c>
      <c r="AL53" s="86">
        <f t="shared" si="19"/>
        <v>371472</v>
      </c>
      <c r="AM53" s="86">
        <f t="shared" si="19"/>
        <v>667853.02</v>
      </c>
      <c r="AN53" s="86">
        <f t="shared" si="19"/>
        <v>23617.21</v>
      </c>
      <c r="AO53" s="86">
        <f t="shared" si="19"/>
        <v>0</v>
      </c>
      <c r="AP53" s="86">
        <f t="shared" si="19"/>
        <v>30395.510000000002</v>
      </c>
      <c r="AQ53" s="86">
        <f t="shared" si="19"/>
        <v>24253.809999999998</v>
      </c>
      <c r="AR53" s="86">
        <f t="shared" si="19"/>
        <v>0</v>
      </c>
      <c r="AS53" s="86">
        <f t="shared" si="19"/>
        <v>27867.59</v>
      </c>
      <c r="AT53" s="86">
        <f t="shared" si="19"/>
        <v>2067.78</v>
      </c>
      <c r="AU53" s="86">
        <f t="shared" si="19"/>
        <v>0</v>
      </c>
      <c r="AV53" s="86">
        <f t="shared" si="19"/>
        <v>2077.9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130490.04999999981</v>
      </c>
      <c r="BA53" s="86">
        <f t="shared" si="19"/>
        <v>204100.66</v>
      </c>
      <c r="BB53" s="86">
        <f t="shared" si="19"/>
        <v>110179.75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1161397.73</v>
      </c>
      <c r="BS53" s="86">
        <f t="shared" si="19"/>
        <v>0</v>
      </c>
      <c r="BT53" s="86">
        <f t="shared" si="19"/>
        <v>1139202.8099999998</v>
      </c>
      <c r="BU53" s="86">
        <f>BU8</f>
        <v>0</v>
      </c>
      <c r="BV53" s="102">
        <f>BV8+BV20+BV28+BV35+BV42+BV46+BV51</f>
        <v>10216681.930000002</v>
      </c>
      <c r="BW53" s="87">
        <f>BW20+BW28+BW35+BW42+BW46+BW51</f>
        <v>1841216.3599999999</v>
      </c>
      <c r="BX53" s="87">
        <f>BX20+BX28+BX35+BX42+BX46+BX51</f>
        <v>10199019.280000001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2354293.5500000003</v>
      </c>
      <c r="BW54" s="93"/>
      <c r="BX54" s="94">
        <f>IF((Spese_Rendiconto_2022!BX53-Entrate_Rendiconto_2022!E58)&lt;0,Entrate_Rendiconto_2022!E58-Spese_Rendiconto_2022!BX53,0)</f>
        <v>6972472.239999998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2023-06-28T09:40:04Z</dcterms:modified>
  <cp:category/>
  <cp:version/>
  <cp:contentType/>
  <cp:contentStatus/>
</cp:coreProperties>
</file>