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<sst xmlns="http://schemas.openxmlformats.org/spreadsheetml/2006/main" count="870" uniqueCount="151">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</sst>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121088.75</v>
      </c>
      <c r="E7" s="40"/>
    </row>
    <row r="8" spans="2:5" ht="15.75" thickBot="1">
      <c r="B8" s="9"/>
      <c r="C8" s="6" t="s">
        <v>7</v>
      </c>
      <c r="D8" s="41"/>
      <c r="E8" s="42">
        <v>1021650.75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232600</v>
      </c>
      <c r="E10" s="45">
        <v>239455.62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232600</v>
      </c>
      <c r="E16" s="51">
        <f>E10+E11+E12+E13+E14+E15</f>
        <v>239455.62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690625.9</v>
      </c>
      <c r="E18" s="45">
        <v>690625.9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690625.9</v>
      </c>
      <c r="E23" s="51">
        <f>E18+E19+E20+E21+E22</f>
        <v>690625.9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110504.5</v>
      </c>
      <c r="E25" s="45">
        <v>114257.35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2300</v>
      </c>
      <c r="E27" s="45">
        <v>2300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57000</v>
      </c>
      <c r="E29" s="50">
        <v>57000</v>
      </c>
    </row>
    <row r="30" spans="2:5" ht="15.75" thickBot="1">
      <c r="B30" s="16">
        <v>30000</v>
      </c>
      <c r="C30" s="15" t="s">
        <v>32</v>
      </c>
      <c r="D30" s="48">
        <f>D25+D26+D27+D28+D29</f>
        <v>169804.5</v>
      </c>
      <c r="E30" s="51">
        <f>E25+E26+E27+E28+E29</f>
        <v>173557.35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307800</v>
      </c>
      <c r="E32" s="45">
        <v>307800</v>
      </c>
    </row>
    <row r="33" spans="2:5" ht="15">
      <c r="B33" s="13">
        <v>40200</v>
      </c>
      <c r="C33" s="54" t="s">
        <v>36</v>
      </c>
      <c r="D33" s="61">
        <v>371111.01</v>
      </c>
      <c r="E33" s="59">
        <v>371111.01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60000</v>
      </c>
      <c r="E35" s="45">
        <v>60000</v>
      </c>
    </row>
    <row r="36" spans="2:5" ht="15">
      <c r="B36" s="13">
        <v>40500</v>
      </c>
      <c r="C36" s="54" t="s">
        <v>39</v>
      </c>
      <c r="D36" s="49">
        <v>2000</v>
      </c>
      <c r="E36" s="50">
        <v>2000</v>
      </c>
    </row>
    <row r="37" spans="2:5" ht="15.75" thickBot="1">
      <c r="B37" s="16">
        <v>40000</v>
      </c>
      <c r="C37" s="15" t="s">
        <v>40</v>
      </c>
      <c r="D37" s="48">
        <f>D32+D33+D34+D35+D36</f>
        <v>740911.01</v>
      </c>
      <c r="E37" s="51">
        <f>E32+E33+E34+E35+E36</f>
        <v>740911.01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348500</v>
      </c>
      <c r="E54" s="45">
        <v>348500</v>
      </c>
    </row>
    <row r="55" spans="2:5" ht="15">
      <c r="B55" s="13">
        <v>90200</v>
      </c>
      <c r="C55" s="54" t="s">
        <v>62</v>
      </c>
      <c r="D55" s="61">
        <v>11500</v>
      </c>
      <c r="E55" s="62">
        <v>12732.65</v>
      </c>
    </row>
    <row r="56" spans="2:5" ht="15.75" thickBot="1">
      <c r="B56" s="16">
        <v>90000</v>
      </c>
      <c r="C56" s="15" t="s">
        <v>63</v>
      </c>
      <c r="D56" s="48">
        <f>D54+D55</f>
        <v>360000</v>
      </c>
      <c r="E56" s="51">
        <f>E54+E55</f>
        <v>361232.65</v>
      </c>
    </row>
    <row r="57" spans="2:5" ht="16.5" thickBot="1" thickTop="1">
      <c r="B57" s="109" t="s">
        <v>64</v>
      </c>
      <c r="C57" s="110"/>
      <c r="D57" s="52">
        <f>D16+D23+D30+D37+D43+D49+D52+D56</f>
        <v>2193941.41</v>
      </c>
      <c r="E57" s="55">
        <f>E16+E23+E30+E37+E43+E49+E52+E56</f>
        <v>2205782.5300000003</v>
      </c>
    </row>
    <row r="58" spans="2:5" ht="16.5" thickBot="1" thickTop="1">
      <c r="B58" s="109" t="s">
        <v>65</v>
      </c>
      <c r="C58" s="110"/>
      <c r="D58" s="52">
        <f>D57+D5+D6+D7+D8</f>
        <v>2315030.16</v>
      </c>
      <c r="E58" s="55">
        <f>E57+E5+E6+E7+E8</f>
        <v>3227433.2800000003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232600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232600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654625.9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654625.9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110504.5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2300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183804.5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611741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613741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348500</v>
      </c>
      <c r="E54" s="45"/>
    </row>
    <row r="55" spans="2:5" ht="15">
      <c r="B55" s="13">
        <v>90200</v>
      </c>
      <c r="C55" s="54" t="s">
        <v>62</v>
      </c>
      <c r="D55" s="61">
        <v>11500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2044771.4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2044771.4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232600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232600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654625.9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654625.9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110504.5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2300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183804.5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490945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492945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348500</v>
      </c>
      <c r="E54" s="45"/>
    </row>
    <row r="55" spans="2:5" ht="15">
      <c r="B55" s="13">
        <v>90200</v>
      </c>
      <c r="C55" s="54" t="s">
        <v>62</v>
      </c>
      <c r="D55" s="61">
        <v>11500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360000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1923975.4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1923975.4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127700</v>
      </c>
      <c r="E10" s="89">
        <v>0</v>
      </c>
      <c r="F10" s="90">
        <v>128029.68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>
        <v>0</v>
      </c>
      <c r="AF10" s="89">
        <v>0</v>
      </c>
      <c r="AG10" s="90">
        <v>0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127700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128029.68</v>
      </c>
    </row>
    <row r="11" spans="2:76" ht="15">
      <c r="B11" s="13">
        <v>102</v>
      </c>
      <c r="C11" s="25" t="s">
        <v>92</v>
      </c>
      <c r="D11" s="88">
        <v>10972</v>
      </c>
      <c r="E11" s="89">
        <v>0</v>
      </c>
      <c r="F11" s="90">
        <v>10972</v>
      </c>
      <c r="G11" s="88"/>
      <c r="H11" s="89"/>
      <c r="I11" s="90"/>
      <c r="J11" s="97">
        <v>350</v>
      </c>
      <c r="K11" s="89">
        <v>0</v>
      </c>
      <c r="L11" s="101">
        <v>350</v>
      </c>
      <c r="M11" s="91">
        <v>0</v>
      </c>
      <c r="N11" s="89">
        <v>0</v>
      </c>
      <c r="O11" s="90">
        <v>0</v>
      </c>
      <c r="P11" s="91">
        <v>100</v>
      </c>
      <c r="Q11" s="89">
        <v>0</v>
      </c>
      <c r="R11" s="90">
        <v>100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150</v>
      </c>
      <c r="AF11" s="89">
        <v>0</v>
      </c>
      <c r="AG11" s="90">
        <v>150</v>
      </c>
      <c r="AH11" s="91">
        <v>0</v>
      </c>
      <c r="AI11" s="89">
        <v>0</v>
      </c>
      <c r="AJ11" s="90">
        <v>0</v>
      </c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11572</v>
      </c>
      <c r="BW11" s="77">
        <f t="shared" si="1"/>
        <v>0</v>
      </c>
      <c r="BX11" s="79">
        <f t="shared" si="2"/>
        <v>11572</v>
      </c>
    </row>
    <row r="12" spans="2:76" ht="15">
      <c r="B12" s="13">
        <v>103</v>
      </c>
      <c r="C12" s="25" t="s">
        <v>93</v>
      </c>
      <c r="D12" s="88">
        <v>128500</v>
      </c>
      <c r="E12" s="89">
        <v>0</v>
      </c>
      <c r="F12" s="90">
        <v>225126.06</v>
      </c>
      <c r="G12" s="88"/>
      <c r="H12" s="89"/>
      <c r="I12" s="90"/>
      <c r="J12" s="97">
        <v>3050</v>
      </c>
      <c r="K12" s="89">
        <v>0</v>
      </c>
      <c r="L12" s="101">
        <v>3050</v>
      </c>
      <c r="M12" s="91">
        <v>0</v>
      </c>
      <c r="N12" s="89">
        <v>0</v>
      </c>
      <c r="O12" s="90">
        <v>0</v>
      </c>
      <c r="P12" s="91">
        <v>4200</v>
      </c>
      <c r="Q12" s="89">
        <v>0</v>
      </c>
      <c r="R12" s="90">
        <v>4773.97</v>
      </c>
      <c r="S12" s="91">
        <v>58977</v>
      </c>
      <c r="T12" s="89">
        <v>0</v>
      </c>
      <c r="U12" s="90">
        <v>67710.92</v>
      </c>
      <c r="V12" s="91">
        <v>11000</v>
      </c>
      <c r="W12" s="89">
        <v>0</v>
      </c>
      <c r="X12" s="90">
        <v>13594.07</v>
      </c>
      <c r="Y12" s="91"/>
      <c r="Z12" s="89"/>
      <c r="AA12" s="90"/>
      <c r="AB12" s="91">
        <v>12200</v>
      </c>
      <c r="AC12" s="89">
        <v>0</v>
      </c>
      <c r="AD12" s="90">
        <v>12451.9</v>
      </c>
      <c r="AE12" s="91">
        <v>54000</v>
      </c>
      <c r="AF12" s="89">
        <v>0</v>
      </c>
      <c r="AG12" s="90">
        <v>98372.91999999998</v>
      </c>
      <c r="AH12" s="91">
        <v>3000</v>
      </c>
      <c r="AI12" s="89">
        <v>0</v>
      </c>
      <c r="AJ12" s="90">
        <v>34787.96</v>
      </c>
      <c r="AK12" s="91">
        <v>2850</v>
      </c>
      <c r="AL12" s="89">
        <v>0</v>
      </c>
      <c r="AM12" s="90">
        <v>2951.79</v>
      </c>
      <c r="AN12" s="91">
        <v>1500</v>
      </c>
      <c r="AO12" s="89">
        <v>0</v>
      </c>
      <c r="AP12" s="90">
        <v>2134.13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279277</v>
      </c>
      <c r="BW12" s="77">
        <f t="shared" si="1"/>
        <v>0</v>
      </c>
      <c r="BX12" s="79">
        <f t="shared" si="2"/>
        <v>464953.72000000003</v>
      </c>
    </row>
    <row r="13" spans="2:76" ht="15">
      <c r="B13" s="13">
        <v>104</v>
      </c>
      <c r="C13" s="25" t="s">
        <v>19</v>
      </c>
      <c r="D13" s="88">
        <v>137010</v>
      </c>
      <c r="E13" s="89">
        <v>0</v>
      </c>
      <c r="F13" s="90">
        <v>222085.66999999998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17500</v>
      </c>
      <c r="N13" s="89">
        <v>0</v>
      </c>
      <c r="O13" s="90">
        <v>20320.35</v>
      </c>
      <c r="P13" s="91">
        <v>1850</v>
      </c>
      <c r="Q13" s="89">
        <v>0</v>
      </c>
      <c r="R13" s="90">
        <v>2150</v>
      </c>
      <c r="S13" s="91">
        <v>400</v>
      </c>
      <c r="T13" s="89">
        <v>0</v>
      </c>
      <c r="U13" s="90">
        <v>400</v>
      </c>
      <c r="V13" s="91"/>
      <c r="W13" s="89"/>
      <c r="X13" s="90"/>
      <c r="Y13" s="91"/>
      <c r="Z13" s="89"/>
      <c r="AA13" s="90"/>
      <c r="AB13" s="91">
        <v>74008.49</v>
      </c>
      <c r="AC13" s="89">
        <v>0</v>
      </c>
      <c r="AD13" s="90">
        <v>146053.68</v>
      </c>
      <c r="AE13" s="91">
        <v>4307.6900000000005</v>
      </c>
      <c r="AF13" s="89">
        <v>0</v>
      </c>
      <c r="AG13" s="90">
        <v>11407.69</v>
      </c>
      <c r="AH13" s="91">
        <v>0</v>
      </c>
      <c r="AI13" s="89">
        <v>0</v>
      </c>
      <c r="AJ13" s="90">
        <v>0</v>
      </c>
      <c r="AK13" s="91">
        <v>5000</v>
      </c>
      <c r="AL13" s="89">
        <v>0</v>
      </c>
      <c r="AM13" s="90">
        <v>5000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3600</v>
      </c>
      <c r="AX13" s="89">
        <v>0</v>
      </c>
      <c r="AY13" s="101">
        <v>3800</v>
      </c>
      <c r="AZ13" s="91"/>
      <c r="BA13" s="89"/>
      <c r="BB13" s="90"/>
      <c r="BC13" s="97">
        <v>107477.56</v>
      </c>
      <c r="BD13" s="89">
        <v>0</v>
      </c>
      <c r="BE13" s="101">
        <v>127627.56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351153.74</v>
      </c>
      <c r="BW13" s="77">
        <f t="shared" si="1"/>
        <v>0</v>
      </c>
      <c r="BX13" s="79">
        <f t="shared" si="2"/>
        <v>538844.95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14708.72</v>
      </c>
      <c r="T16" s="89">
        <v>0</v>
      </c>
      <c r="U16" s="90">
        <v>14708.72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5730.66</v>
      </c>
      <c r="AF16" s="89">
        <v>0</v>
      </c>
      <c r="AG16" s="101">
        <v>5730.66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391.87</v>
      </c>
      <c r="AX16" s="89">
        <v>0</v>
      </c>
      <c r="AY16" s="101">
        <v>391.87</v>
      </c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20831.249999999996</v>
      </c>
      <c r="BW16" s="77">
        <f t="shared" si="1"/>
        <v>0</v>
      </c>
      <c r="BX16" s="79">
        <f t="shared" si="2"/>
        <v>20831.249999999996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>
        <v>2700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1"/>
        <v>0</v>
      </c>
      <c r="BX18" s="79">
        <f t="shared" si="2"/>
        <v>2700</v>
      </c>
    </row>
    <row r="19" spans="2:76" ht="15">
      <c r="B19" s="13">
        <v>110</v>
      </c>
      <c r="C19" s="25" t="s">
        <v>98</v>
      </c>
      <c r="D19" s="88">
        <v>9300</v>
      </c>
      <c r="E19" s="89">
        <v>0</v>
      </c>
      <c r="F19" s="90">
        <v>9300</v>
      </c>
      <c r="G19" s="88"/>
      <c r="H19" s="89"/>
      <c r="I19" s="90"/>
      <c r="J19" s="97">
        <v>350</v>
      </c>
      <c r="K19" s="89">
        <v>0</v>
      </c>
      <c r="L19" s="101">
        <v>350</v>
      </c>
      <c r="M19" s="97">
        <v>0</v>
      </c>
      <c r="N19" s="89">
        <v>0</v>
      </c>
      <c r="O19" s="101">
        <v>0</v>
      </c>
      <c r="P19" s="97"/>
      <c r="Q19" s="89"/>
      <c r="R19" s="101"/>
      <c r="S19" s="97">
        <v>3000</v>
      </c>
      <c r="T19" s="89">
        <v>0</v>
      </c>
      <c r="U19" s="101">
        <v>3000</v>
      </c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1800</v>
      </c>
      <c r="AF19" s="89">
        <v>0</v>
      </c>
      <c r="AG19" s="101">
        <v>1800</v>
      </c>
      <c r="AH19" s="97">
        <v>0</v>
      </c>
      <c r="AI19" s="89">
        <v>0</v>
      </c>
      <c r="AJ19" s="101">
        <v>0</v>
      </c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116567.34999999999</v>
      </c>
      <c r="BJ19" s="89">
        <v>0</v>
      </c>
      <c r="BK19" s="101">
        <v>2478.6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131017.34999999999</v>
      </c>
      <c r="BW19" s="77">
        <f t="shared" si="1"/>
        <v>0</v>
      </c>
      <c r="BX19" s="79">
        <f t="shared" si="2"/>
        <v>16928.6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416182</v>
      </c>
      <c r="E20" s="78">
        <f t="shared" si="3"/>
        <v>0</v>
      </c>
      <c r="F20" s="79">
        <f t="shared" si="3"/>
        <v>598213.4099999999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3750</v>
      </c>
      <c r="K20" s="78">
        <f t="shared" si="3"/>
        <v>0</v>
      </c>
      <c r="L20" s="77">
        <f t="shared" si="3"/>
        <v>3750</v>
      </c>
      <c r="M20" s="98">
        <f t="shared" si="3"/>
        <v>17500</v>
      </c>
      <c r="N20" s="78">
        <f t="shared" si="3"/>
        <v>0</v>
      </c>
      <c r="O20" s="77">
        <f t="shared" si="3"/>
        <v>20320.35</v>
      </c>
      <c r="P20" s="98">
        <f t="shared" si="3"/>
        <v>6150</v>
      </c>
      <c r="Q20" s="78">
        <f t="shared" si="3"/>
        <v>0</v>
      </c>
      <c r="R20" s="77">
        <f t="shared" si="3"/>
        <v>7023.97</v>
      </c>
      <c r="S20" s="98">
        <f t="shared" si="3"/>
        <v>77085.72</v>
      </c>
      <c r="T20" s="78">
        <f t="shared" si="3"/>
        <v>0</v>
      </c>
      <c r="U20" s="77">
        <f t="shared" si="3"/>
        <v>85819.64</v>
      </c>
      <c r="V20" s="98">
        <f t="shared" si="3"/>
        <v>11000</v>
      </c>
      <c r="W20" s="78">
        <f t="shared" si="3"/>
        <v>0</v>
      </c>
      <c r="X20" s="77">
        <f t="shared" si="3"/>
        <v>13594.07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86208.49</v>
      </c>
      <c r="AC20" s="78">
        <f t="shared" si="3"/>
        <v>0</v>
      </c>
      <c r="AD20" s="77">
        <f t="shared" si="3"/>
        <v>158505.58</v>
      </c>
      <c r="AE20" s="98">
        <f t="shared" si="3"/>
        <v>65988.35</v>
      </c>
      <c r="AF20" s="78">
        <f t="shared" si="3"/>
        <v>0</v>
      </c>
      <c r="AG20" s="77">
        <f t="shared" si="3"/>
        <v>117461.26999999999</v>
      </c>
      <c r="AH20" s="98">
        <f t="shared" si="3"/>
        <v>3000</v>
      </c>
      <c r="AI20" s="78">
        <f t="shared" si="3"/>
        <v>0</v>
      </c>
      <c r="AJ20" s="77">
        <f t="shared" si="3"/>
        <v>34787.96</v>
      </c>
      <c r="AK20" s="98">
        <f t="shared" si="3"/>
        <v>7850</v>
      </c>
      <c r="AL20" s="78">
        <f t="shared" si="3"/>
        <v>0</v>
      </c>
      <c r="AM20" s="77">
        <f t="shared" si="3"/>
        <v>7951.79</v>
      </c>
      <c r="AN20" s="98">
        <f t="shared" si="3"/>
        <v>1500</v>
      </c>
      <c r="AO20" s="78">
        <f t="shared" si="3"/>
        <v>0</v>
      </c>
      <c r="AP20" s="77">
        <f t="shared" si="3"/>
        <v>2134.13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3991.87</v>
      </c>
      <c r="AX20" s="78">
        <f t="shared" si="3"/>
        <v>0</v>
      </c>
      <c r="AY20" s="77">
        <f t="shared" si="3"/>
        <v>4191.87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107477.56</v>
      </c>
      <c r="BD20" s="78">
        <f t="shared" si="3"/>
        <v>0</v>
      </c>
      <c r="BE20" s="77">
        <f t="shared" si="3"/>
        <v>127627.56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116567.34999999999</v>
      </c>
      <c r="BJ20" s="78">
        <f t="shared" si="3"/>
        <v>0</v>
      </c>
      <c r="BK20" s="77">
        <f t="shared" si="3"/>
        <v>2478.6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924251.34</v>
      </c>
      <c r="BW20" s="77">
        <f>BW10+BW11+BW12+BW13+BW14+BW15+BW16+BW17+BW18+BW19</f>
        <v>0</v>
      </c>
      <c r="BX20" s="95">
        <f>BX10+BX11+BX12+BX13+BX14+BX15+BX16+BX17+BX18+BX19</f>
        <v>1183860.2000000002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12000</v>
      </c>
      <c r="E24" s="89">
        <v>0</v>
      </c>
      <c r="F24" s="90">
        <v>181188.16</v>
      </c>
      <c r="G24" s="88"/>
      <c r="H24" s="89"/>
      <c r="I24" s="90"/>
      <c r="J24" s="97">
        <v>1000</v>
      </c>
      <c r="K24" s="89">
        <v>0</v>
      </c>
      <c r="L24" s="101">
        <v>1000</v>
      </c>
      <c r="M24" s="97"/>
      <c r="N24" s="89"/>
      <c r="O24" s="101"/>
      <c r="P24" s="97"/>
      <c r="Q24" s="89"/>
      <c r="R24" s="101"/>
      <c r="S24" s="97">
        <v>11000</v>
      </c>
      <c r="T24" s="89">
        <v>0</v>
      </c>
      <c r="U24" s="101">
        <v>47838.12</v>
      </c>
      <c r="V24" s="97"/>
      <c r="W24" s="89"/>
      <c r="X24" s="101"/>
      <c r="Y24" s="97"/>
      <c r="Z24" s="89"/>
      <c r="AA24" s="101"/>
      <c r="AB24" s="97">
        <v>261624.01</v>
      </c>
      <c r="AC24" s="89">
        <v>0</v>
      </c>
      <c r="AD24" s="101">
        <v>327742.54000000004</v>
      </c>
      <c r="AE24" s="97">
        <v>360350</v>
      </c>
      <c r="AF24" s="89">
        <v>0</v>
      </c>
      <c r="AG24" s="101">
        <v>438840.27999999997</v>
      </c>
      <c r="AH24" s="97">
        <v>0</v>
      </c>
      <c r="AI24" s="89">
        <v>0</v>
      </c>
      <c r="AJ24" s="101">
        <v>3414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307800</v>
      </c>
      <c r="AX24" s="89">
        <v>0</v>
      </c>
      <c r="AY24" s="101">
        <v>307800</v>
      </c>
      <c r="AZ24" s="97">
        <v>0</v>
      </c>
      <c r="BA24" s="89">
        <v>0</v>
      </c>
      <c r="BB24" s="101">
        <v>70039.66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953774.01</v>
      </c>
      <c r="BW24" s="77">
        <f t="shared" si="4"/>
        <v>0</v>
      </c>
      <c r="BX24" s="79">
        <f t="shared" si="4"/>
        <v>1377862.76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1797.58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2480</v>
      </c>
      <c r="BD26" s="89">
        <v>0</v>
      </c>
      <c r="BE26" s="101">
        <v>7480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2480</v>
      </c>
      <c r="BW26" s="77">
        <f t="shared" si="4"/>
        <v>0</v>
      </c>
      <c r="BX26" s="79">
        <f t="shared" si="4"/>
        <v>9277.58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12000</v>
      </c>
      <c r="E28" s="78">
        <f t="shared" si="5"/>
        <v>0</v>
      </c>
      <c r="F28" s="79">
        <f t="shared" si="5"/>
        <v>182985.74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1000</v>
      </c>
      <c r="K28" s="78">
        <f t="shared" si="5"/>
        <v>0</v>
      </c>
      <c r="L28" s="77">
        <f t="shared" si="5"/>
        <v>1000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11000</v>
      </c>
      <c r="T28" s="78">
        <f t="shared" si="5"/>
        <v>0</v>
      </c>
      <c r="U28" s="77">
        <f t="shared" si="5"/>
        <v>47838.12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261624.01</v>
      </c>
      <c r="AC28" s="78">
        <f t="shared" si="5"/>
        <v>0</v>
      </c>
      <c r="AD28" s="77">
        <f t="shared" si="5"/>
        <v>327742.54000000004</v>
      </c>
      <c r="AE28" s="98">
        <f t="shared" si="5"/>
        <v>360350</v>
      </c>
      <c r="AF28" s="78">
        <f t="shared" si="5"/>
        <v>0</v>
      </c>
      <c r="AG28" s="77">
        <f t="shared" si="5"/>
        <v>438840.27999999997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3414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307800</v>
      </c>
      <c r="AX28" s="78">
        <f t="shared" si="6"/>
        <v>0</v>
      </c>
      <c r="AY28" s="77">
        <f t="shared" si="6"/>
        <v>307800</v>
      </c>
      <c r="AZ28" s="98">
        <f t="shared" si="6"/>
        <v>0</v>
      </c>
      <c r="BA28" s="78">
        <f t="shared" si="6"/>
        <v>0</v>
      </c>
      <c r="BB28" s="77">
        <f t="shared" si="6"/>
        <v>70039.66</v>
      </c>
      <c r="BC28" s="98">
        <f t="shared" si="6"/>
        <v>2480</v>
      </c>
      <c r="BD28" s="78">
        <f t="shared" si="6"/>
        <v>0</v>
      </c>
      <c r="BE28" s="77">
        <f t="shared" si="6"/>
        <v>7480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956254.01</v>
      </c>
      <c r="BW28" s="77">
        <f>BW23+BW24+BW25+BW26+BW27</f>
        <v>0</v>
      </c>
      <c r="BX28" s="95">
        <f>BX23+BX24+BX25+BX26+BX27</f>
        <v>1387140.34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>
        <v>0</v>
      </c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74524.81</v>
      </c>
      <c r="BM40" s="89">
        <v>0</v>
      </c>
      <c r="BN40" s="101">
        <v>74524.81</v>
      </c>
      <c r="BO40" s="97"/>
      <c r="BP40" s="89"/>
      <c r="BQ40" s="101"/>
      <c r="BR40" s="97"/>
      <c r="BS40" s="89"/>
      <c r="BT40" s="101"/>
      <c r="BU40" s="76"/>
      <c r="BV40" s="85">
        <f t="shared" si="10"/>
        <v>74524.81</v>
      </c>
      <c r="BW40" s="77">
        <f t="shared" si="10"/>
        <v>0</v>
      </c>
      <c r="BX40" s="79">
        <f t="shared" si="10"/>
        <v>74524.81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74524.81</v>
      </c>
      <c r="BM42" s="78">
        <f t="shared" si="12"/>
        <v>0</v>
      </c>
      <c r="BN42" s="77">
        <f t="shared" si="12"/>
        <v>74524.81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74524.81</v>
      </c>
      <c r="BW42" s="77">
        <f>BW38+BW39+BW40+BW41</f>
        <v>0</v>
      </c>
      <c r="BX42" s="95">
        <f>BX38+BX39+BX40+BX41</f>
        <v>74524.81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348500</v>
      </c>
      <c r="BS49" s="89">
        <v>0</v>
      </c>
      <c r="BT49" s="101">
        <v>348500</v>
      </c>
      <c r="BU49" s="76"/>
      <c r="BV49" s="85">
        <f aca="true" t="shared" si="15" ref="BV49:BX50">D49+G49+J49+M49+P49+S49+V49+Y49+AB49+AE49+AH49+AK49+AN49+AQ49+AT49+AW49+AZ49+BC49+BF49+BI49+BL49+BO49+BR49</f>
        <v>348500</v>
      </c>
      <c r="BW49" s="77">
        <f t="shared" si="15"/>
        <v>0</v>
      </c>
      <c r="BX49" s="79">
        <f t="shared" si="15"/>
        <v>348500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11500</v>
      </c>
      <c r="BS50" s="89">
        <v>0</v>
      </c>
      <c r="BT50" s="101">
        <v>12732.65</v>
      </c>
      <c r="BU50" s="76"/>
      <c r="BV50" s="85">
        <f t="shared" si="15"/>
        <v>11500</v>
      </c>
      <c r="BW50" s="77">
        <f t="shared" si="15"/>
        <v>0</v>
      </c>
      <c r="BX50" s="79">
        <f t="shared" si="15"/>
        <v>12732.65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360000</v>
      </c>
      <c r="BS51" s="78">
        <f>BS49+BS50</f>
        <v>0</v>
      </c>
      <c r="BT51" s="77">
        <f>BT49+BT50</f>
        <v>361232.65</v>
      </c>
      <c r="BU51" s="85"/>
      <c r="BV51" s="85">
        <f>BV49+BV50</f>
        <v>360000</v>
      </c>
      <c r="BW51" s="77">
        <f>BW49+BW50</f>
        <v>0</v>
      </c>
      <c r="BX51" s="95">
        <f>BX49+BX50</f>
        <v>361232.65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428182</v>
      </c>
      <c r="E53" s="86">
        <f t="shared" si="18"/>
        <v>0</v>
      </c>
      <c r="F53" s="86">
        <f t="shared" si="18"/>
        <v>781199.1499999999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4750</v>
      </c>
      <c r="K53" s="86">
        <f t="shared" si="18"/>
        <v>0</v>
      </c>
      <c r="L53" s="86">
        <f t="shared" si="18"/>
        <v>4750</v>
      </c>
      <c r="M53" s="86">
        <f t="shared" si="18"/>
        <v>17500</v>
      </c>
      <c r="N53" s="86">
        <f t="shared" si="18"/>
        <v>0</v>
      </c>
      <c r="O53" s="86">
        <f t="shared" si="18"/>
        <v>20320.35</v>
      </c>
      <c r="P53" s="86">
        <f t="shared" si="18"/>
        <v>6150</v>
      </c>
      <c r="Q53" s="86">
        <f t="shared" si="18"/>
        <v>0</v>
      </c>
      <c r="R53" s="86">
        <f t="shared" si="18"/>
        <v>7023.97</v>
      </c>
      <c r="S53" s="86">
        <f t="shared" si="18"/>
        <v>88085.72</v>
      </c>
      <c r="T53" s="86">
        <f t="shared" si="18"/>
        <v>0</v>
      </c>
      <c r="U53" s="86">
        <f t="shared" si="18"/>
        <v>133657.76</v>
      </c>
      <c r="V53" s="86">
        <f t="shared" si="18"/>
        <v>11000</v>
      </c>
      <c r="W53" s="86">
        <f t="shared" si="18"/>
        <v>0</v>
      </c>
      <c r="X53" s="86">
        <f t="shared" si="18"/>
        <v>13594.07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347832.5</v>
      </c>
      <c r="AC53" s="86">
        <f t="shared" si="18"/>
        <v>0</v>
      </c>
      <c r="AD53" s="86">
        <f t="shared" si="18"/>
        <v>486248.12</v>
      </c>
      <c r="AE53" s="86">
        <f t="shared" si="18"/>
        <v>426338.35</v>
      </c>
      <c r="AF53" s="86">
        <f t="shared" si="18"/>
        <v>0</v>
      </c>
      <c r="AG53" s="86">
        <f t="shared" si="18"/>
        <v>556301.5499999999</v>
      </c>
      <c r="AH53" s="86">
        <f t="shared" si="18"/>
        <v>3000</v>
      </c>
      <c r="AI53" s="86">
        <f t="shared" si="18"/>
        <v>0</v>
      </c>
      <c r="AJ53" s="86">
        <f aca="true" t="shared" si="19" ref="AJ53:BT53">AJ20+AJ28+AJ35+AJ42+AJ46+AJ51</f>
        <v>38201.96</v>
      </c>
      <c r="AK53" s="86">
        <f t="shared" si="19"/>
        <v>7850</v>
      </c>
      <c r="AL53" s="86">
        <f t="shared" si="19"/>
        <v>0</v>
      </c>
      <c r="AM53" s="86">
        <f t="shared" si="19"/>
        <v>7951.79</v>
      </c>
      <c r="AN53" s="86">
        <f t="shared" si="19"/>
        <v>1500</v>
      </c>
      <c r="AO53" s="86">
        <f t="shared" si="19"/>
        <v>0</v>
      </c>
      <c r="AP53" s="86">
        <f t="shared" si="19"/>
        <v>2134.13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311791.87</v>
      </c>
      <c r="AX53" s="86">
        <f t="shared" si="19"/>
        <v>0</v>
      </c>
      <c r="AY53" s="86">
        <f t="shared" si="19"/>
        <v>311991.87</v>
      </c>
      <c r="AZ53" s="86">
        <f t="shared" si="19"/>
        <v>0</v>
      </c>
      <c r="BA53" s="86">
        <f t="shared" si="19"/>
        <v>0</v>
      </c>
      <c r="BB53" s="86">
        <f t="shared" si="19"/>
        <v>70039.66</v>
      </c>
      <c r="BC53" s="86">
        <f t="shared" si="19"/>
        <v>109957.56</v>
      </c>
      <c r="BD53" s="86">
        <f t="shared" si="19"/>
        <v>0</v>
      </c>
      <c r="BE53" s="86">
        <f t="shared" si="19"/>
        <v>135107.56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116567.34999999999</v>
      </c>
      <c r="BJ53" s="86">
        <f t="shared" si="19"/>
        <v>0</v>
      </c>
      <c r="BK53" s="86">
        <f t="shared" si="19"/>
        <v>2478.6</v>
      </c>
      <c r="BL53" s="86">
        <f t="shared" si="19"/>
        <v>74524.81</v>
      </c>
      <c r="BM53" s="86">
        <f t="shared" si="19"/>
        <v>0</v>
      </c>
      <c r="BN53" s="86">
        <f t="shared" si="19"/>
        <v>74524.81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360000</v>
      </c>
      <c r="BS53" s="86">
        <f t="shared" si="19"/>
        <v>0</v>
      </c>
      <c r="BT53" s="86">
        <f t="shared" si="19"/>
        <v>361232.65</v>
      </c>
      <c r="BU53" s="86">
        <f>BU8</f>
        <v>0</v>
      </c>
      <c r="BV53" s="102">
        <f>BV8+BV20+BV28+BV35+BV42+BV46+BV51</f>
        <v>2315030.16</v>
      </c>
      <c r="BW53" s="87">
        <f>BW20+BW28+BW35+BW42+BW46+BW51</f>
        <v>0</v>
      </c>
      <c r="BX53" s="87">
        <f>BX20+BX28+BX35+BX42+BX46+BX51</f>
        <v>3006758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120700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120700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10972</v>
      </c>
      <c r="E11" s="89">
        <v>0</v>
      </c>
      <c r="F11" s="90"/>
      <c r="G11" s="88"/>
      <c r="H11" s="89"/>
      <c r="I11" s="90"/>
      <c r="J11" s="97">
        <v>350</v>
      </c>
      <c r="K11" s="89">
        <v>0</v>
      </c>
      <c r="L11" s="101"/>
      <c r="M11" s="91">
        <v>0</v>
      </c>
      <c r="N11" s="89">
        <v>0</v>
      </c>
      <c r="O11" s="90"/>
      <c r="P11" s="91">
        <v>100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150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11572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122500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0</v>
      </c>
      <c r="N12" s="89">
        <v>0</v>
      </c>
      <c r="O12" s="90"/>
      <c r="P12" s="91">
        <v>4200</v>
      </c>
      <c r="Q12" s="89">
        <v>0</v>
      </c>
      <c r="R12" s="90"/>
      <c r="S12" s="91">
        <v>49977</v>
      </c>
      <c r="T12" s="89">
        <v>0</v>
      </c>
      <c r="U12" s="90"/>
      <c r="V12" s="91">
        <v>7000</v>
      </c>
      <c r="W12" s="89">
        <v>0</v>
      </c>
      <c r="X12" s="90"/>
      <c r="Y12" s="91"/>
      <c r="Z12" s="89"/>
      <c r="AA12" s="90"/>
      <c r="AB12" s="91">
        <v>12200</v>
      </c>
      <c r="AC12" s="89">
        <v>0</v>
      </c>
      <c r="AD12" s="90"/>
      <c r="AE12" s="91">
        <v>54000</v>
      </c>
      <c r="AF12" s="89">
        <v>0</v>
      </c>
      <c r="AG12" s="90"/>
      <c r="AH12" s="91">
        <v>3000</v>
      </c>
      <c r="AI12" s="89">
        <v>0</v>
      </c>
      <c r="AJ12" s="90"/>
      <c r="AK12" s="91">
        <v>2850</v>
      </c>
      <c r="AL12" s="89">
        <v>0</v>
      </c>
      <c r="AM12" s="90"/>
      <c r="AN12" s="91">
        <v>1500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260277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137010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17500</v>
      </c>
      <c r="N13" s="89">
        <v>0</v>
      </c>
      <c r="O13" s="90"/>
      <c r="P13" s="91">
        <v>1850</v>
      </c>
      <c r="Q13" s="89">
        <v>0</v>
      </c>
      <c r="R13" s="90"/>
      <c r="S13" s="91">
        <v>400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74008.49</v>
      </c>
      <c r="AC13" s="89">
        <v>0</v>
      </c>
      <c r="AD13" s="90"/>
      <c r="AE13" s="91">
        <v>4500</v>
      </c>
      <c r="AF13" s="89">
        <v>0</v>
      </c>
      <c r="AG13" s="90"/>
      <c r="AH13" s="91">
        <v>0</v>
      </c>
      <c r="AI13" s="89">
        <v>0</v>
      </c>
      <c r="AJ13" s="90"/>
      <c r="AK13" s="91">
        <v>5000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3600</v>
      </c>
      <c r="AX13" s="89">
        <v>0</v>
      </c>
      <c r="AY13" s="101"/>
      <c r="AZ13" s="91"/>
      <c r="BA13" s="89"/>
      <c r="BB13" s="90"/>
      <c r="BC13" s="97">
        <v>143000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386868.49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12803.58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4518.639999999999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171.82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17494.04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9300</v>
      </c>
      <c r="E19" s="89">
        <v>0</v>
      </c>
      <c r="F19" s="90"/>
      <c r="G19" s="88"/>
      <c r="H19" s="89"/>
      <c r="I19" s="90"/>
      <c r="J19" s="97">
        <v>350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>
        <v>3000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3984.85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18434.85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403182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3750</v>
      </c>
      <c r="K20" s="78">
        <f t="shared" si="1"/>
        <v>0</v>
      </c>
      <c r="L20" s="77">
        <f t="shared" si="1"/>
        <v>0</v>
      </c>
      <c r="M20" s="98">
        <f t="shared" si="1"/>
        <v>17500</v>
      </c>
      <c r="N20" s="78">
        <f t="shared" si="1"/>
        <v>0</v>
      </c>
      <c r="O20" s="77">
        <f t="shared" si="1"/>
        <v>0</v>
      </c>
      <c r="P20" s="98">
        <f t="shared" si="1"/>
        <v>6150</v>
      </c>
      <c r="Q20" s="78">
        <f t="shared" si="1"/>
        <v>0</v>
      </c>
      <c r="R20" s="77">
        <f t="shared" si="1"/>
        <v>0</v>
      </c>
      <c r="S20" s="98">
        <f t="shared" si="1"/>
        <v>66180.58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86208.49</v>
      </c>
      <c r="AC20" s="78">
        <f t="shared" si="1"/>
        <v>0</v>
      </c>
      <c r="AD20" s="77">
        <f t="shared" si="1"/>
        <v>0</v>
      </c>
      <c r="AE20" s="98">
        <f t="shared" si="1"/>
        <v>64968.64</v>
      </c>
      <c r="AF20" s="78">
        <f t="shared" si="1"/>
        <v>0</v>
      </c>
      <c r="AG20" s="77">
        <f t="shared" si="1"/>
        <v>0</v>
      </c>
      <c r="AH20" s="98">
        <f t="shared" si="1"/>
        <v>3000</v>
      </c>
      <c r="AI20" s="78">
        <f t="shared" si="1"/>
        <v>0</v>
      </c>
      <c r="AJ20" s="77">
        <f t="shared" si="1"/>
        <v>0</v>
      </c>
      <c r="AK20" s="98">
        <f t="shared" si="1"/>
        <v>7850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3771.82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143000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3984.85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818046.38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1000</v>
      </c>
      <c r="K24" s="89">
        <v>0</v>
      </c>
      <c r="L24" s="101"/>
      <c r="M24" s="97"/>
      <c r="N24" s="89"/>
      <c r="O24" s="101"/>
      <c r="P24" s="97"/>
      <c r="Q24" s="89"/>
      <c r="R24" s="101"/>
      <c r="S24" s="97">
        <v>5000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18000</v>
      </c>
      <c r="AC24" s="89">
        <v>0</v>
      </c>
      <c r="AD24" s="101"/>
      <c r="AE24" s="97">
        <v>755383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786383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2480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2480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1000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5000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18000</v>
      </c>
      <c r="AC28" s="78">
        <f t="shared" si="3"/>
        <v>0</v>
      </c>
      <c r="AD28" s="77">
        <f t="shared" si="3"/>
        <v>0</v>
      </c>
      <c r="AE28" s="98">
        <f t="shared" si="3"/>
        <v>755383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2480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788863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77862.01999999999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77862.01999999999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77862.01999999999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77862.01999999999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348500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11500</v>
      </c>
      <c r="BS50" s="89">
        <v>0</v>
      </c>
      <c r="BT50" s="101"/>
      <c r="BU50" s="76"/>
      <c r="BV50" s="85">
        <f t="shared" si="9"/>
        <v>11500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360000</v>
      </c>
      <c r="BS51" s="78">
        <f>BS49+BS50</f>
        <v>0</v>
      </c>
      <c r="BT51" s="77">
        <f>BT49+BT50</f>
        <v>0</v>
      </c>
      <c r="BU51" s="85"/>
      <c r="BV51" s="85">
        <f>BV49+BV50</f>
        <v>360000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410182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4750</v>
      </c>
      <c r="K53" s="86">
        <f t="shared" si="11"/>
        <v>0</v>
      </c>
      <c r="L53" s="86">
        <f t="shared" si="11"/>
        <v>0</v>
      </c>
      <c r="M53" s="86">
        <f t="shared" si="11"/>
        <v>17500</v>
      </c>
      <c r="N53" s="86">
        <f t="shared" si="11"/>
        <v>0</v>
      </c>
      <c r="O53" s="86">
        <f t="shared" si="11"/>
        <v>0</v>
      </c>
      <c r="P53" s="86">
        <f t="shared" si="11"/>
        <v>6150</v>
      </c>
      <c r="Q53" s="86">
        <f t="shared" si="11"/>
        <v>0</v>
      </c>
      <c r="R53" s="86">
        <f t="shared" si="11"/>
        <v>0</v>
      </c>
      <c r="S53" s="86">
        <f t="shared" si="11"/>
        <v>71180.58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104208.49</v>
      </c>
      <c r="AC53" s="86">
        <f t="shared" si="11"/>
        <v>0</v>
      </c>
      <c r="AD53" s="86">
        <f t="shared" si="11"/>
        <v>0</v>
      </c>
      <c r="AE53" s="86">
        <f t="shared" si="11"/>
        <v>820351.64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7850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3771.82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145480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3984.85</v>
      </c>
      <c r="BJ53" s="86">
        <f t="shared" si="11"/>
        <v>0</v>
      </c>
      <c r="BK53" s="86">
        <f t="shared" si="11"/>
        <v>0</v>
      </c>
      <c r="BL53" s="86">
        <f t="shared" si="11"/>
        <v>77862.01999999999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2044771.4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123700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123700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10972</v>
      </c>
      <c r="E11" s="89">
        <v>0</v>
      </c>
      <c r="F11" s="90"/>
      <c r="G11" s="88"/>
      <c r="H11" s="89"/>
      <c r="I11" s="90"/>
      <c r="J11" s="97">
        <v>350</v>
      </c>
      <c r="K11" s="89">
        <v>0</v>
      </c>
      <c r="L11" s="101"/>
      <c r="M11" s="91">
        <v>0</v>
      </c>
      <c r="N11" s="89">
        <v>0</v>
      </c>
      <c r="O11" s="90"/>
      <c r="P11" s="91">
        <v>100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150</v>
      </c>
      <c r="AF11" s="89">
        <v>0</v>
      </c>
      <c r="AG11" s="90"/>
      <c r="AH11" s="91">
        <v>0</v>
      </c>
      <c r="AI11" s="89">
        <v>0</v>
      </c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11572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124500</v>
      </c>
      <c r="E12" s="89">
        <v>0</v>
      </c>
      <c r="F12" s="90"/>
      <c r="G12" s="88"/>
      <c r="H12" s="89"/>
      <c r="I12" s="90"/>
      <c r="J12" s="97">
        <v>3050</v>
      </c>
      <c r="K12" s="89">
        <v>0</v>
      </c>
      <c r="L12" s="101"/>
      <c r="M12" s="91">
        <v>0</v>
      </c>
      <c r="N12" s="89">
        <v>0</v>
      </c>
      <c r="O12" s="90"/>
      <c r="P12" s="91">
        <v>4200</v>
      </c>
      <c r="Q12" s="89">
        <v>0</v>
      </c>
      <c r="R12" s="90"/>
      <c r="S12" s="91">
        <v>50977</v>
      </c>
      <c r="T12" s="89">
        <v>0</v>
      </c>
      <c r="U12" s="90"/>
      <c r="V12" s="91">
        <v>7000</v>
      </c>
      <c r="W12" s="89">
        <v>0</v>
      </c>
      <c r="X12" s="90"/>
      <c r="Y12" s="91"/>
      <c r="Z12" s="89"/>
      <c r="AA12" s="90"/>
      <c r="AB12" s="91">
        <v>12200</v>
      </c>
      <c r="AC12" s="89">
        <v>0</v>
      </c>
      <c r="AD12" s="90"/>
      <c r="AE12" s="91">
        <v>61000</v>
      </c>
      <c r="AF12" s="89">
        <v>0</v>
      </c>
      <c r="AG12" s="90"/>
      <c r="AH12" s="91">
        <v>3000</v>
      </c>
      <c r="AI12" s="89">
        <v>0</v>
      </c>
      <c r="AJ12" s="90"/>
      <c r="AK12" s="91">
        <v>4350</v>
      </c>
      <c r="AL12" s="89">
        <v>0</v>
      </c>
      <c r="AM12" s="90"/>
      <c r="AN12" s="91">
        <v>1500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271777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137010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17500</v>
      </c>
      <c r="N13" s="89">
        <v>0</v>
      </c>
      <c r="O13" s="90"/>
      <c r="P13" s="91">
        <v>1850</v>
      </c>
      <c r="Q13" s="89">
        <v>0</v>
      </c>
      <c r="R13" s="90"/>
      <c r="S13" s="91">
        <v>400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74008.49</v>
      </c>
      <c r="AC13" s="89">
        <v>0</v>
      </c>
      <c r="AD13" s="90"/>
      <c r="AE13" s="91">
        <v>4500</v>
      </c>
      <c r="AF13" s="89">
        <v>0</v>
      </c>
      <c r="AG13" s="90"/>
      <c r="AH13" s="91">
        <v>0</v>
      </c>
      <c r="AI13" s="89">
        <v>0</v>
      </c>
      <c r="AJ13" s="90"/>
      <c r="AK13" s="91">
        <v>5000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3600</v>
      </c>
      <c r="AX13" s="89">
        <v>0</v>
      </c>
      <c r="AY13" s="101"/>
      <c r="AZ13" s="91"/>
      <c r="BA13" s="89"/>
      <c r="BB13" s="90"/>
      <c r="BC13" s="97">
        <v>150000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393868.49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10809.8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/>
      <c r="AE16" s="97">
        <v>3442.97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>
        <v>0</v>
      </c>
      <c r="AX16" s="89">
        <v>0</v>
      </c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14252.769999999999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2700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2700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9300</v>
      </c>
      <c r="E19" s="89">
        <v>0</v>
      </c>
      <c r="F19" s="90"/>
      <c r="G19" s="88"/>
      <c r="H19" s="89"/>
      <c r="I19" s="90"/>
      <c r="J19" s="97">
        <v>350</v>
      </c>
      <c r="K19" s="89">
        <v>0</v>
      </c>
      <c r="L19" s="101"/>
      <c r="M19" s="97">
        <v>0</v>
      </c>
      <c r="N19" s="89">
        <v>0</v>
      </c>
      <c r="O19" s="101"/>
      <c r="P19" s="97"/>
      <c r="Q19" s="89"/>
      <c r="R19" s="101"/>
      <c r="S19" s="97">
        <v>3000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1800</v>
      </c>
      <c r="AF19" s="89">
        <v>0</v>
      </c>
      <c r="AG19" s="101"/>
      <c r="AH19" s="97">
        <v>0</v>
      </c>
      <c r="AI19" s="89">
        <v>0</v>
      </c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5555.530000000001</v>
      </c>
      <c r="BJ19" s="89">
        <v>0</v>
      </c>
      <c r="BK19" s="101"/>
      <c r="BL19" s="97">
        <v>0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20005.53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408182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3750</v>
      </c>
      <c r="K20" s="78">
        <f t="shared" si="1"/>
        <v>0</v>
      </c>
      <c r="L20" s="77">
        <f t="shared" si="1"/>
        <v>0</v>
      </c>
      <c r="M20" s="98">
        <f t="shared" si="1"/>
        <v>17500</v>
      </c>
      <c r="N20" s="78">
        <f t="shared" si="1"/>
        <v>0</v>
      </c>
      <c r="O20" s="77">
        <f t="shared" si="1"/>
        <v>0</v>
      </c>
      <c r="P20" s="98">
        <f t="shared" si="1"/>
        <v>6150</v>
      </c>
      <c r="Q20" s="78">
        <f t="shared" si="1"/>
        <v>0</v>
      </c>
      <c r="R20" s="77">
        <f t="shared" si="1"/>
        <v>0</v>
      </c>
      <c r="S20" s="98">
        <f t="shared" si="1"/>
        <v>65186.8</v>
      </c>
      <c r="T20" s="78">
        <f t="shared" si="1"/>
        <v>0</v>
      </c>
      <c r="U20" s="77">
        <f t="shared" si="1"/>
        <v>0</v>
      </c>
      <c r="V20" s="98">
        <f t="shared" si="1"/>
        <v>7000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86208.49</v>
      </c>
      <c r="AC20" s="78">
        <f t="shared" si="1"/>
        <v>0</v>
      </c>
      <c r="AD20" s="77">
        <f t="shared" si="1"/>
        <v>0</v>
      </c>
      <c r="AE20" s="98">
        <f t="shared" si="1"/>
        <v>70892.97</v>
      </c>
      <c r="AF20" s="78">
        <f t="shared" si="1"/>
        <v>0</v>
      </c>
      <c r="AG20" s="77">
        <f t="shared" si="1"/>
        <v>0</v>
      </c>
      <c r="AH20" s="98">
        <f t="shared" si="1"/>
        <v>3000</v>
      </c>
      <c r="AI20" s="78">
        <f t="shared" si="1"/>
        <v>0</v>
      </c>
      <c r="AJ20" s="77">
        <f t="shared" si="1"/>
        <v>0</v>
      </c>
      <c r="AK20" s="98">
        <f t="shared" si="1"/>
        <v>9350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3600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150000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5555.530000000001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837875.79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>
        <v>1000</v>
      </c>
      <c r="K24" s="89">
        <v>0</v>
      </c>
      <c r="L24" s="101"/>
      <c r="M24" s="97"/>
      <c r="N24" s="89"/>
      <c r="O24" s="101"/>
      <c r="P24" s="97"/>
      <c r="Q24" s="89"/>
      <c r="R24" s="101"/>
      <c r="S24" s="97">
        <v>11400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18000</v>
      </c>
      <c r="AC24" s="89">
        <v>0</v>
      </c>
      <c r="AD24" s="101"/>
      <c r="AE24" s="97">
        <v>626299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663699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2480</v>
      </c>
      <c r="BD26" s="89">
        <v>0</v>
      </c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2480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1000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11400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18000</v>
      </c>
      <c r="AC28" s="78">
        <f t="shared" si="3"/>
        <v>0</v>
      </c>
      <c r="AD28" s="77">
        <f t="shared" si="3"/>
        <v>0</v>
      </c>
      <c r="AE28" s="98">
        <f t="shared" si="3"/>
        <v>626299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2480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666179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>
        <v>0</v>
      </c>
      <c r="BM38" s="89">
        <v>0</v>
      </c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59920.61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59920.61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59920.61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59920.61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348500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348500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11500</v>
      </c>
      <c r="BS50" s="89">
        <v>0</v>
      </c>
      <c r="BT50" s="101"/>
      <c r="BU50" s="76"/>
      <c r="BV50" s="85">
        <f t="shared" si="9"/>
        <v>11500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360000</v>
      </c>
      <c r="BS51" s="78">
        <f>BS49+BS50</f>
        <v>0</v>
      </c>
      <c r="BT51" s="77">
        <f>BT49+BT50</f>
        <v>0</v>
      </c>
      <c r="BU51" s="85"/>
      <c r="BV51" s="85">
        <f>BV49+BV50</f>
        <v>360000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415182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4750</v>
      </c>
      <c r="K53" s="86">
        <f t="shared" si="11"/>
        <v>0</v>
      </c>
      <c r="L53" s="86">
        <f t="shared" si="11"/>
        <v>0</v>
      </c>
      <c r="M53" s="86">
        <f t="shared" si="11"/>
        <v>17500</v>
      </c>
      <c r="N53" s="86">
        <f t="shared" si="11"/>
        <v>0</v>
      </c>
      <c r="O53" s="86">
        <f t="shared" si="11"/>
        <v>0</v>
      </c>
      <c r="P53" s="86">
        <f t="shared" si="11"/>
        <v>6150</v>
      </c>
      <c r="Q53" s="86">
        <f t="shared" si="11"/>
        <v>0</v>
      </c>
      <c r="R53" s="86">
        <f t="shared" si="11"/>
        <v>0</v>
      </c>
      <c r="S53" s="86">
        <f t="shared" si="11"/>
        <v>76586.8</v>
      </c>
      <c r="T53" s="86">
        <f t="shared" si="11"/>
        <v>0</v>
      </c>
      <c r="U53" s="86">
        <f t="shared" si="11"/>
        <v>0</v>
      </c>
      <c r="V53" s="86">
        <f t="shared" si="11"/>
        <v>7000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104208.49</v>
      </c>
      <c r="AC53" s="86">
        <f t="shared" si="11"/>
        <v>0</v>
      </c>
      <c r="AD53" s="86">
        <f t="shared" si="11"/>
        <v>0</v>
      </c>
      <c r="AE53" s="86">
        <f t="shared" si="11"/>
        <v>697191.97</v>
      </c>
      <c r="AF53" s="86">
        <f t="shared" si="11"/>
        <v>0</v>
      </c>
      <c r="AG53" s="86">
        <f t="shared" si="11"/>
        <v>0</v>
      </c>
      <c r="AH53" s="86">
        <f t="shared" si="11"/>
        <v>3000</v>
      </c>
      <c r="AI53" s="86">
        <f t="shared" si="11"/>
        <v>0</v>
      </c>
      <c r="AJ53" s="86">
        <f t="shared" si="11"/>
        <v>0</v>
      </c>
      <c r="AK53" s="86">
        <f t="shared" si="11"/>
        <v>9350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3600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152480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5555.530000000001</v>
      </c>
      <c r="BJ53" s="86">
        <f t="shared" si="11"/>
        <v>0</v>
      </c>
      <c r="BK53" s="86">
        <f t="shared" si="11"/>
        <v>0</v>
      </c>
      <c r="BL53" s="86">
        <f t="shared" si="11"/>
        <v>59920.61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360000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1923975.4000000001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2018-04-03T06:11:43Z</dcterms:modified>
  <cp:category/>
  <cp:version/>
  <cp:contentType/>
  <cp:contentStatus/>
</cp:coreProperties>
</file>