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9" sheetId="1" r:id="rId1"/>
    <sheet name="Entrate_Bilancio_2020" sheetId="2" r:id="rId2"/>
    <sheet name="Entrate_Bilancio_2021" sheetId="3" r:id="rId3"/>
    <sheet name="Entrate_Rendiconto_Anno0" sheetId="4" state="hidden" r:id="rId4"/>
    <sheet name="Spese_Bilancio_2019" sheetId="5" r:id="rId5"/>
    <sheet name="Spese_Bilancio_2020" sheetId="6" r:id="rId6"/>
    <sheet name="Spese_Bilancio_2021" sheetId="7" r:id="rId7"/>
    <sheet name="Spese_Rendiconto_Anno0" sheetId="8" state="hidden" r:id="rId8"/>
  </sheets>
  <definedNames>
    <definedName name="_xlnm.Print_Area" localSheetId="0">'Entrate_Bilancio_2019'!$B$1:$E$58</definedName>
    <definedName name="_xlnm.Print_Area" localSheetId="1">'Entrate_Bilancio_2020'!$B$1:$E$58</definedName>
    <definedName name="_xlnm.Print_Area" localSheetId="2">'Entrate_Bilancio_2021'!$B$1:$E$58</definedName>
    <definedName name="_xlnm.Print_Area" localSheetId="3">'Entrate_Rendiconto_Anno0'!$B$1:$E$59</definedName>
    <definedName name="_xlnm.Print_Area" localSheetId="4">'Spese_Bilancio_2019'!$B$1:$BX$53</definedName>
    <definedName name="_xlnm.Print_Area" localSheetId="5">'Spese_Bilancio_2020'!$B$1:$BX$53</definedName>
    <definedName name="_xlnm.Print_Area" localSheetId="6">'Spese_Bilancio_2021'!$B$1:$BX$53</definedName>
    <definedName name="_xlnm.Print_Area" localSheetId="7">'Spese_Rendiconto_Anno0'!$B$1:$BX$54</definedName>
    <definedName name="_xlnm.Print_Titles" localSheetId="4">'Spese_Bilancio_2019'!$B:$C</definedName>
    <definedName name="_xlnm.Print_Titles" localSheetId="5">'Spese_Bilancio_2020'!$B:$C</definedName>
    <definedName name="_xlnm.Print_Titles" localSheetId="6">'Spese_Bilancio_2021'!$B:$C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<sst xmlns="http://schemas.openxmlformats.org/spreadsheetml/2006/main" count="870" uniqueCount="151">
  <si>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</si>
  <si>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</si>
  <si>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</si>
  <si>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</si>
  <si>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</si>
  <si>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</si>
  <si>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</si>
  <si>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</si>
  <si>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</si>
  <si>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</si>
  <si>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</si>
  <si>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</si>
  <si>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</si>
  <si>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</si>
  <si>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</si>
  <si>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</si>
  <si>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</si>
  <si>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</si>
  <si>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</si>
  <si>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</si>
  <si>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</si>
  <si>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</si>
  <si>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</si>
  <si>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</si>
  <si>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</si>
  <si>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</si>
  <si>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</si>
  <si>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</si>
  <si>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</si>
  <si>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</si>
  <si>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</si>
  <si>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</si>
  <si>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</si>
  <si>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</si>
  <si>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</si>
  <si>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</si>
  <si>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</si>
  <si>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</si>
  <si>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</si>
  <si>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</si>
  <si>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</si>
  <si>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</si>
  <si>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</si>
  <si>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</si>
  <si>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</si>
  <si>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</si>
  <si>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</si>
  <si>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</si>
  <si>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</si>
  <si>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</si>
  <si>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</si>
  <si>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</si>
  <si>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</si>
  <si>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</si>
  <si>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</si>
  <si>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</si>
  <si>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</si>
  <si>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</si>
  <si>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</si>
  <si>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</si>
  <si>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</si>
  <si>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</si>
  <si>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</si>
  <si>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</si>
  <si>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</si>
  <si>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</si>
  <si>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</si>
  <si>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</si>
  <si>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</si>
  <si>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</si>
  <si>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</si>
  <si>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</si>
  <si>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</si>
  <si>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</si>
  <si>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</si>
  <si>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</si>
  <si>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</si>
  <si>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</si>
  <si>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</si>
  <si>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</si>
  <si>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</si>
  <si>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</si>
  <si>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</si>
  <si>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</si>
  <si>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</si>
  <si>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</si>
  <si>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</si>
  <si>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</si>
  <si>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</si>
  <si>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</si>
  <si>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</si>
  <si>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</si>
  <si>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</si>
  <si>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</si>
  <si>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</si>
  <si>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</si>
  <si>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</si>
  <si>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</si>
  <si>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</si>
  <si>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</si>
  <si>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</si>
  <si>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</si>
  <si>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</si>
  <si>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</si>
  <si>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</si>
  <si>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</si>
  <si>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</si>
  <si>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</si>
  <si>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</si>
  <si>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</si>
  <si>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</si>
  <si>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</si>
  <si>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</si>
  <si>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</si>
  <si>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</si>
  <si>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</si>
  <si>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</si>
  <si>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</si>
  <si>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</si>
  <si>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</si>
  <si>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</si>
  <si>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</si>
  <si>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</si>
  <si>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</si>
  <si>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</si>
  <si>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</si>
  <si>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</si>
  <si>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</si>
  <si>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</si>
  <si>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</si>
  <si>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</si>
  <si>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</si>
  <si>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</si>
  <si>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</si>
  <si>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</si>
  <si>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</si>
  <si>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</si>
  <si>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</si>
  <si>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</si>
  <si>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</si>
  <si>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</si>
  <si>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</si>
  <si>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</si>
  <si>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</si>
  <si>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</si>
  <si>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</si>
  <si>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</si>
  <si>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</si>
  <si>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2019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</si>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</sst>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450000</v>
      </c>
      <c r="E7" s="40"/>
    </row>
    <row r="8" spans="2:5" ht="15.75" thickBot="1">
      <c r="B8" s="9"/>
      <c r="C8" s="6" t="s">
        <v>7</v>
      </c>
      <c r="D8" s="41"/>
      <c r="E8" s="42">
        <v>1446567.88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9413603.5</v>
      </c>
      <c r="E18" s="45">
        <v>13401400.559999997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21800</v>
      </c>
      <c r="E20" s="59">
        <v>52514.47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9435403.5</v>
      </c>
      <c r="E23" s="51">
        <f>E18+E19+E20+E21+E22</f>
        <v>13453915.029999997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569000</v>
      </c>
      <c r="E25" s="45">
        <v>648804.41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30000</v>
      </c>
      <c r="E29" s="50">
        <v>34577.600000000006</v>
      </c>
    </row>
    <row r="30" spans="2:5" ht="15.75" thickBot="1">
      <c r="B30" s="16">
        <v>30000</v>
      </c>
      <c r="C30" s="15" t="s">
        <v>32</v>
      </c>
      <c r="D30" s="48">
        <f>D25+D26+D27+D28+D29</f>
        <v>599000</v>
      </c>
      <c r="E30" s="51">
        <f>E25+E26+E27+E28+E29</f>
        <v>683382.01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2600000</v>
      </c>
      <c r="E51" s="62">
        <v>2600000</v>
      </c>
    </row>
    <row r="52" spans="2:5" ht="15.75" thickBot="1">
      <c r="B52" s="16">
        <v>70000</v>
      </c>
      <c r="C52" s="15" t="s">
        <v>58</v>
      </c>
      <c r="D52" s="48">
        <f>D51</f>
        <v>2600000</v>
      </c>
      <c r="E52" s="51">
        <f>E51</f>
        <v>2600000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1092000</v>
      </c>
      <c r="E54" s="45">
        <v>1363429.94</v>
      </c>
    </row>
    <row r="55" spans="2:5" ht="15">
      <c r="B55" s="13">
        <v>90200</v>
      </c>
      <c r="C55" s="54" t="s">
        <v>62</v>
      </c>
      <c r="D55" s="61">
        <v>20000</v>
      </c>
      <c r="E55" s="62">
        <v>20240</v>
      </c>
    </row>
    <row r="56" spans="2:5" ht="15.75" thickBot="1">
      <c r="B56" s="16">
        <v>90000</v>
      </c>
      <c r="C56" s="15" t="s">
        <v>63</v>
      </c>
      <c r="D56" s="48">
        <f>D54+D55</f>
        <v>1112000</v>
      </c>
      <c r="E56" s="51">
        <f>E54+E55</f>
        <v>1383669.94</v>
      </c>
    </row>
    <row r="57" spans="2:5" ht="16.5" thickBot="1" thickTop="1">
      <c r="B57" s="109" t="s">
        <v>64</v>
      </c>
      <c r="C57" s="110"/>
      <c r="D57" s="52">
        <f>D16+D23+D30+D37+D43+D49+D52+D56</f>
        <v>13746403.5</v>
      </c>
      <c r="E57" s="55">
        <f>E16+E23+E30+E37+E43+E49+E52+E56</f>
        <v>18120966.979999997</v>
      </c>
    </row>
    <row r="58" spans="2:5" ht="16.5" thickBot="1" thickTop="1">
      <c r="B58" s="109" t="s">
        <v>65</v>
      </c>
      <c r="C58" s="110"/>
      <c r="D58" s="52">
        <f>D57+D5+D6+D7+D8</f>
        <v>14196403.5</v>
      </c>
      <c r="E58" s="55">
        <f>E57+E5+E6+E7+E8</f>
        <v>19567534.859999996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9515500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9515500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490500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27000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517500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2600000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1092000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1112000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13745000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13745000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9381100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9381100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495260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27070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522330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2600000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2600000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1092000</v>
      </c>
      <c r="E54" s="45"/>
    </row>
    <row r="55" spans="2:5" ht="15">
      <c r="B55" s="13">
        <v>90200</v>
      </c>
      <c r="C55" s="54" t="s">
        <v>62</v>
      </c>
      <c r="D55" s="61">
        <v>20000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1112000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13615430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13615430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555034.13</v>
      </c>
      <c r="E10" s="89">
        <v>0</v>
      </c>
      <c r="F10" s="90">
        <v>623323.82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1440600</v>
      </c>
      <c r="AL10" s="89">
        <v>0</v>
      </c>
      <c r="AM10" s="90">
        <v>1462639.87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1995634.13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2085963.69</v>
      </c>
    </row>
    <row r="11" spans="2:76" ht="15">
      <c r="B11" s="13">
        <v>102</v>
      </c>
      <c r="C11" s="25" t="s">
        <v>92</v>
      </c>
      <c r="D11" s="88">
        <v>42660</v>
      </c>
      <c r="E11" s="89">
        <v>0</v>
      </c>
      <c r="F11" s="90">
        <v>49654.16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102000</v>
      </c>
      <c r="AL11" s="89">
        <v>0</v>
      </c>
      <c r="AM11" s="90">
        <v>114399.53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144660</v>
      </c>
      <c r="BW11" s="77">
        <f t="shared" si="1"/>
        <v>0</v>
      </c>
      <c r="BX11" s="79">
        <f t="shared" si="2"/>
        <v>164053.69</v>
      </c>
    </row>
    <row r="12" spans="2:76" ht="15">
      <c r="B12" s="13">
        <v>103</v>
      </c>
      <c r="C12" s="25" t="s">
        <v>93</v>
      </c>
      <c r="D12" s="88">
        <v>309524.8</v>
      </c>
      <c r="E12" s="89">
        <v>0</v>
      </c>
      <c r="F12" s="90">
        <v>455386.07</v>
      </c>
      <c r="G12" s="88"/>
      <c r="H12" s="89"/>
      <c r="I12" s="90"/>
      <c r="J12" s="97"/>
      <c r="K12" s="89"/>
      <c r="L12" s="101"/>
      <c r="M12" s="91">
        <v>956304</v>
      </c>
      <c r="N12" s="89">
        <v>0</v>
      </c>
      <c r="O12" s="90">
        <v>1376437.2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5671025</v>
      </c>
      <c r="AL12" s="89">
        <v>0</v>
      </c>
      <c r="AM12" s="90">
        <v>8611472.150000002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6936853.8</v>
      </c>
      <c r="BW12" s="77">
        <f t="shared" si="1"/>
        <v>0</v>
      </c>
      <c r="BX12" s="79">
        <f t="shared" si="2"/>
        <v>10443295.420000002</v>
      </c>
    </row>
    <row r="13" spans="2:76" ht="15">
      <c r="B13" s="13">
        <v>104</v>
      </c>
      <c r="C13" s="25" t="s">
        <v>19</v>
      </c>
      <c r="D13" s="88">
        <v>39236</v>
      </c>
      <c r="E13" s="89">
        <v>0</v>
      </c>
      <c r="F13" s="90">
        <v>166932.27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1209722</v>
      </c>
      <c r="AL13" s="89">
        <v>0</v>
      </c>
      <c r="AM13" s="90">
        <v>1480283.73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1248958</v>
      </c>
      <c r="BW13" s="77">
        <f t="shared" si="1"/>
        <v>0</v>
      </c>
      <c r="BX13" s="79">
        <f t="shared" si="2"/>
        <v>1647216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2000</v>
      </c>
      <c r="BP16" s="89">
        <v>0</v>
      </c>
      <c r="BQ16" s="90">
        <v>2194.75</v>
      </c>
      <c r="BR16" s="97"/>
      <c r="BS16" s="89"/>
      <c r="BT16" s="101"/>
      <c r="BU16" s="76"/>
      <c r="BV16" s="85">
        <f t="shared" si="0"/>
        <v>2000</v>
      </c>
      <c r="BW16" s="77">
        <f t="shared" si="1"/>
        <v>0</v>
      </c>
      <c r="BX16" s="79">
        <f t="shared" si="2"/>
        <v>2194.75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53000</v>
      </c>
      <c r="E19" s="89">
        <v>0</v>
      </c>
      <c r="F19" s="90">
        <v>55873.73</v>
      </c>
      <c r="G19" s="88"/>
      <c r="H19" s="89"/>
      <c r="I19" s="90"/>
      <c r="J19" s="97"/>
      <c r="K19" s="89"/>
      <c r="L19" s="101"/>
      <c r="M19" s="97">
        <v>30000</v>
      </c>
      <c r="N19" s="89">
        <v>0</v>
      </c>
      <c r="O19" s="101">
        <v>88531.59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58297.57</v>
      </c>
      <c r="BJ19" s="89">
        <v>0</v>
      </c>
      <c r="BK19" s="101">
        <v>29156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141297.57</v>
      </c>
      <c r="BW19" s="77">
        <f t="shared" si="1"/>
        <v>0</v>
      </c>
      <c r="BX19" s="79">
        <f t="shared" si="2"/>
        <v>173561.32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999454.9299999999</v>
      </c>
      <c r="E20" s="78">
        <f t="shared" si="3"/>
        <v>0</v>
      </c>
      <c r="F20" s="79">
        <f t="shared" si="3"/>
        <v>1351170.05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986304</v>
      </c>
      <c r="N20" s="78">
        <f t="shared" si="3"/>
        <v>0</v>
      </c>
      <c r="O20" s="77">
        <f t="shared" si="3"/>
        <v>1464968.79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8423347</v>
      </c>
      <c r="AL20" s="78">
        <f t="shared" si="3"/>
        <v>0</v>
      </c>
      <c r="AM20" s="77">
        <f t="shared" si="3"/>
        <v>11668795.280000003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58297.57</v>
      </c>
      <c r="BJ20" s="78">
        <f t="shared" si="3"/>
        <v>0</v>
      </c>
      <c r="BK20" s="77">
        <f t="shared" si="3"/>
        <v>29156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2000</v>
      </c>
      <c r="BP20" s="78">
        <f t="shared" si="3"/>
        <v>0</v>
      </c>
      <c r="BQ20" s="77">
        <f t="shared" si="3"/>
        <v>2194.75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10469403.5</v>
      </c>
      <c r="BW20" s="77">
        <f>BW10+BW11+BW12+BW13+BW14+BW15+BW16+BW17+BW18+BW19</f>
        <v>0</v>
      </c>
      <c r="BX20" s="95">
        <f>BX10+BX11+BX12+BX13+BX14+BX15+BX16+BX17+BX18+BX19</f>
        <v>14516284.870000001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10000</v>
      </c>
      <c r="E24" s="89">
        <v>0</v>
      </c>
      <c r="F24" s="90">
        <v>55044.21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>
        <v>121.91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10000</v>
      </c>
      <c r="BW24" s="77">
        <f t="shared" si="4"/>
        <v>0</v>
      </c>
      <c r="BX24" s="79">
        <f t="shared" si="4"/>
        <v>55166.12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5000</v>
      </c>
      <c r="AL27" s="89">
        <v>0</v>
      </c>
      <c r="AM27" s="101">
        <v>6328.08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5000</v>
      </c>
      <c r="BW27" s="77">
        <f t="shared" si="4"/>
        <v>0</v>
      </c>
      <c r="BX27" s="79">
        <f t="shared" si="4"/>
        <v>6328.08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10000</v>
      </c>
      <c r="E28" s="78">
        <f t="shared" si="5"/>
        <v>0</v>
      </c>
      <c r="F28" s="79">
        <f t="shared" si="5"/>
        <v>55044.21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5000</v>
      </c>
      <c r="AL28" s="78">
        <f t="shared" si="6"/>
        <v>0</v>
      </c>
      <c r="AM28" s="77">
        <f t="shared" si="6"/>
        <v>6449.99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15000</v>
      </c>
      <c r="BW28" s="77">
        <f>BW23+BW24+BW25+BW26+BW27</f>
        <v>0</v>
      </c>
      <c r="BX28" s="95">
        <f>BX23+BX24+BX25+BX26+BX27</f>
        <v>61494.200000000004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2600000</v>
      </c>
      <c r="BP45" s="89">
        <v>0</v>
      </c>
      <c r="BQ45" s="101">
        <v>2600000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2600000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2600000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2600000</v>
      </c>
      <c r="BP46" s="78">
        <f>BP45</f>
        <v>0</v>
      </c>
      <c r="BQ46" s="95">
        <f>BQ45</f>
        <v>2600000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2600000</v>
      </c>
      <c r="BW46" s="77">
        <f>BW45</f>
        <v>0</v>
      </c>
      <c r="BX46" s="95">
        <f>BX45</f>
        <v>2600000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1092000</v>
      </c>
      <c r="BS49" s="89">
        <v>0</v>
      </c>
      <c r="BT49" s="101">
        <v>1420764.72</v>
      </c>
      <c r="BU49" s="76"/>
      <c r="BV49" s="85">
        <f aca="true" t="shared" si="15" ref="BV49:BX50">D49+G49+J49+M49+P49+S49+V49+Y49+AB49+AE49+AH49+AK49+AN49+AQ49+AT49+AW49+AZ49+BC49+BF49+BI49+BL49+BO49+BR49</f>
        <v>1092000</v>
      </c>
      <c r="BW49" s="77">
        <f t="shared" si="15"/>
        <v>0</v>
      </c>
      <c r="BX49" s="79">
        <f t="shared" si="15"/>
        <v>1420764.72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>
        <v>21372.82</v>
      </c>
      <c r="BU50" s="76"/>
      <c r="BV50" s="85">
        <f t="shared" si="15"/>
        <v>20000</v>
      </c>
      <c r="BW50" s="77">
        <f t="shared" si="15"/>
        <v>0</v>
      </c>
      <c r="BX50" s="79">
        <f t="shared" si="15"/>
        <v>21372.82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1112000</v>
      </c>
      <c r="BS51" s="78">
        <f>BS49+BS50</f>
        <v>0</v>
      </c>
      <c r="BT51" s="77">
        <f>BT49+BT50</f>
        <v>1442137.54</v>
      </c>
      <c r="BU51" s="85"/>
      <c r="BV51" s="85">
        <f>BV49+BV50</f>
        <v>1112000</v>
      </c>
      <c r="BW51" s="77">
        <f>BW49+BW50</f>
        <v>0</v>
      </c>
      <c r="BX51" s="95">
        <f>BX49+BX50</f>
        <v>1442137.54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1009454.9299999999</v>
      </c>
      <c r="E53" s="86">
        <f t="shared" si="18"/>
        <v>0</v>
      </c>
      <c r="F53" s="86">
        <f t="shared" si="18"/>
        <v>1406214.26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986304</v>
      </c>
      <c r="N53" s="86">
        <f t="shared" si="18"/>
        <v>0</v>
      </c>
      <c r="O53" s="86">
        <f t="shared" si="18"/>
        <v>1464968.79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8428347</v>
      </c>
      <c r="AL53" s="86">
        <f t="shared" si="19"/>
        <v>0</v>
      </c>
      <c r="AM53" s="86">
        <f t="shared" si="19"/>
        <v>11675245.270000003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58297.57</v>
      </c>
      <c r="BJ53" s="86">
        <f t="shared" si="19"/>
        <v>0</v>
      </c>
      <c r="BK53" s="86">
        <f t="shared" si="19"/>
        <v>29156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2602000</v>
      </c>
      <c r="BP53" s="86">
        <f t="shared" si="19"/>
        <v>0</v>
      </c>
      <c r="BQ53" s="86">
        <f t="shared" si="19"/>
        <v>2602194.75</v>
      </c>
      <c r="BR53" s="86">
        <f t="shared" si="19"/>
        <v>1112000</v>
      </c>
      <c r="BS53" s="86">
        <f t="shared" si="19"/>
        <v>0</v>
      </c>
      <c r="BT53" s="86">
        <f t="shared" si="19"/>
        <v>1442137.54</v>
      </c>
      <c r="BU53" s="86">
        <f>BU8</f>
        <v>0</v>
      </c>
      <c r="BV53" s="102">
        <f>BV8+BV20+BV28+BV35+BV42+BV46+BV51</f>
        <v>14196403.5</v>
      </c>
      <c r="BW53" s="87">
        <f>BW20+BW28+BW35+BW42+BW46+BW51</f>
        <v>0</v>
      </c>
      <c r="BX53" s="87">
        <f>BX20+BX28+BX35+BX42+BX46+BX51</f>
        <v>18619916.61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591139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1351000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1942139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35360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95500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130860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314950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956304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5301246.33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6572500.33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39236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1171400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1210636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3000</v>
      </c>
      <c r="BP16" s="89">
        <v>0</v>
      </c>
      <c r="BQ16" s="90"/>
      <c r="BR16" s="97"/>
      <c r="BS16" s="89"/>
      <c r="BT16" s="101"/>
      <c r="BU16" s="76"/>
      <c r="BV16" s="85">
        <f t="shared" si="0"/>
        <v>3000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56000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30000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62864.67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148864.66999999998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1036685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986304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7919146.33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62864.67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3000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10008000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15000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10000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2600000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2600000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1112000</v>
      </c>
      <c r="BS51" s="78">
        <f>BS49+BS50</f>
        <v>0</v>
      </c>
      <c r="BT51" s="77">
        <f>BT49+BT50</f>
        <v>0</v>
      </c>
      <c r="BU51" s="85"/>
      <c r="BV51" s="85">
        <f>BV49+BV50</f>
        <v>1112000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1051685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986304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7929146.33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62864.67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2603000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1112000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13745000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593230.5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1364050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1957280.5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35590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>
        <v>96455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132045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326593.61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956304</v>
      </c>
      <c r="N12" s="89">
        <v>0</v>
      </c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>
        <v>5150142.5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6433040.109999999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27248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1175365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1202613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3030</v>
      </c>
      <c r="BP16" s="89">
        <v>0</v>
      </c>
      <c r="BQ16" s="90"/>
      <c r="BR16" s="97"/>
      <c r="BS16" s="89"/>
      <c r="BT16" s="101"/>
      <c r="BU16" s="76"/>
      <c r="BV16" s="85">
        <f t="shared" si="0"/>
        <v>3030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56360</v>
      </c>
      <c r="E19" s="89">
        <v>0</v>
      </c>
      <c r="F19" s="90"/>
      <c r="G19" s="88"/>
      <c r="H19" s="89"/>
      <c r="I19" s="90"/>
      <c r="J19" s="97"/>
      <c r="K19" s="89"/>
      <c r="L19" s="101"/>
      <c r="M19" s="97">
        <v>30000</v>
      </c>
      <c r="N19" s="89">
        <v>0</v>
      </c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63911.39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150271.39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1039022.11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986304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7786012.5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63911.39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3030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9878280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15150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15150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>
        <v>10000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15150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25150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2600000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2600000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2600000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2600000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1092000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1092000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20000</v>
      </c>
      <c r="BS50" s="89">
        <v>0</v>
      </c>
      <c r="BT50" s="101"/>
      <c r="BU50" s="76"/>
      <c r="BV50" s="85">
        <f t="shared" si="9"/>
        <v>20000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1112000</v>
      </c>
      <c r="BS51" s="78">
        <f>BS49+BS50</f>
        <v>0</v>
      </c>
      <c r="BT51" s="77">
        <f>BT49+BT50</f>
        <v>0</v>
      </c>
      <c r="BU51" s="85"/>
      <c r="BV51" s="85">
        <f>BV49+BV50</f>
        <v>1112000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1054172.1099999999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986304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7796012.5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63911.39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2603030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1112000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13615430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2021-06-21T12:42:00Z</dcterms:modified>
  <cp:category/>
  <cp:version/>
  <cp:contentType/>
  <cp:contentStatus/>
</cp:coreProperties>
</file>