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<sst xmlns="http://schemas.openxmlformats.org/spreadsheetml/2006/main" count="870" uniqueCount="151">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</sst>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455070.5</v>
      </c>
      <c r="E7" s="40"/>
    </row>
    <row r="8" spans="2:5" ht="15.75" thickBot="1">
      <c r="B8" s="9"/>
      <c r="C8" s="6" t="s">
        <v>7</v>
      </c>
      <c r="D8" s="41"/>
      <c r="E8" s="42">
        <v>1846773.33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10166595.8</v>
      </c>
      <c r="E18" s="45">
        <v>14090732.43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60400</v>
      </c>
      <c r="E20" s="59">
        <v>123630.05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10226995.8</v>
      </c>
      <c r="E23" s="51">
        <f>E18+E19+E20+E21+E22</f>
        <v>14214362.48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500704</v>
      </c>
      <c r="E25" s="45">
        <v>581220.67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23000</v>
      </c>
      <c r="E29" s="50">
        <v>40702.969999999994</v>
      </c>
    </row>
    <row r="30" spans="2:5" ht="15.75" thickBot="1">
      <c r="B30" s="16">
        <v>30000</v>
      </c>
      <c r="C30" s="15" t="s">
        <v>32</v>
      </c>
      <c r="D30" s="48">
        <f>D25+D26+D27+D28+D29</f>
        <v>523704</v>
      </c>
      <c r="E30" s="51">
        <f>E25+E26+E27+E28+E29</f>
        <v>621923.64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2751295.58</v>
      </c>
      <c r="E51" s="62">
        <v>2751295.58</v>
      </c>
    </row>
    <row r="52" spans="2:5" ht="15.75" thickBot="1">
      <c r="B52" s="16">
        <v>70000</v>
      </c>
      <c r="C52" s="15" t="s">
        <v>58</v>
      </c>
      <c r="D52" s="48">
        <f>D51</f>
        <v>2751295.58</v>
      </c>
      <c r="E52" s="51">
        <f>E51</f>
        <v>2751295.58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1242000</v>
      </c>
      <c r="E54" s="45">
        <v>1486646.68</v>
      </c>
    </row>
    <row r="55" spans="2:5" ht="15">
      <c r="B55" s="13">
        <v>90200</v>
      </c>
      <c r="C55" s="54" t="s">
        <v>62</v>
      </c>
      <c r="D55" s="61">
        <v>20000</v>
      </c>
      <c r="E55" s="62">
        <v>20000</v>
      </c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1506646.68</v>
      </c>
    </row>
    <row r="57" spans="2:5" ht="16.5" thickBot="1" thickTop="1">
      <c r="B57" s="109" t="s">
        <v>64</v>
      </c>
      <c r="C57" s="110"/>
      <c r="D57" s="52">
        <f>D16+D23+D30+D37+D43+D49+D52+D56</f>
        <v>14763995.38</v>
      </c>
      <c r="E57" s="55">
        <f>E16+E23+E30+E37+E43+E49+E52+E56</f>
        <v>19094228.380000003</v>
      </c>
    </row>
    <row r="58" spans="2:5" ht="16.5" thickBot="1" thickTop="1">
      <c r="B58" s="109" t="s">
        <v>65</v>
      </c>
      <c r="C58" s="110"/>
      <c r="D58" s="52">
        <f>D57+D5+D6+D7+D8</f>
        <v>15219065.88</v>
      </c>
      <c r="E58" s="55">
        <f>E57+E5+E6+E7+E8</f>
        <v>20941001.71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10315581.46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42000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10357581.46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530204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549204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1242000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14768785.46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14768785.46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10380581.46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42000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10422581.46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530204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550204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1242000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14834785.46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14834785.46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557219</v>
      </c>
      <c r="E10" s="89">
        <v>0</v>
      </c>
      <c r="F10" s="90">
        <v>688438.0400000002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1337000</v>
      </c>
      <c r="AL10" s="89">
        <v>0</v>
      </c>
      <c r="AM10" s="90">
        <v>1365797.1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1894219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2054235.1400000001</v>
      </c>
    </row>
    <row r="11" spans="2:76" ht="15">
      <c r="B11" s="13">
        <v>102</v>
      </c>
      <c r="C11" s="25" t="s">
        <v>92</v>
      </c>
      <c r="D11" s="88">
        <v>45600</v>
      </c>
      <c r="E11" s="89">
        <v>0</v>
      </c>
      <c r="F11" s="90">
        <v>49925.34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101500</v>
      </c>
      <c r="AL11" s="89">
        <v>0</v>
      </c>
      <c r="AM11" s="90">
        <v>111872.83000000002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147100</v>
      </c>
      <c r="BW11" s="77">
        <f t="shared" si="1"/>
        <v>0</v>
      </c>
      <c r="BX11" s="79">
        <f t="shared" si="2"/>
        <v>161798.17</v>
      </c>
    </row>
    <row r="12" spans="2:76" ht="15">
      <c r="B12" s="13">
        <v>103</v>
      </c>
      <c r="C12" s="25" t="s">
        <v>93</v>
      </c>
      <c r="D12" s="88">
        <v>377187</v>
      </c>
      <c r="E12" s="89">
        <v>0</v>
      </c>
      <c r="F12" s="90">
        <v>561999.9800000001</v>
      </c>
      <c r="G12" s="88"/>
      <c r="H12" s="89"/>
      <c r="I12" s="90"/>
      <c r="J12" s="97"/>
      <c r="K12" s="89"/>
      <c r="L12" s="101"/>
      <c r="M12" s="91">
        <v>956303.25</v>
      </c>
      <c r="N12" s="89">
        <v>0</v>
      </c>
      <c r="O12" s="90">
        <v>1409136.54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6284888.72</v>
      </c>
      <c r="AL12" s="89">
        <v>0</v>
      </c>
      <c r="AM12" s="90">
        <v>9735541.420000004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7618378.97</v>
      </c>
      <c r="BW12" s="77">
        <f t="shared" si="1"/>
        <v>0</v>
      </c>
      <c r="BX12" s="79">
        <f t="shared" si="2"/>
        <v>11706677.940000003</v>
      </c>
    </row>
    <row r="13" spans="2:76" ht="15">
      <c r="B13" s="13">
        <v>104</v>
      </c>
      <c r="C13" s="25" t="s">
        <v>19</v>
      </c>
      <c r="D13" s="88">
        <v>55284</v>
      </c>
      <c r="E13" s="89">
        <v>0</v>
      </c>
      <c r="F13" s="90">
        <v>169724.63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1267914</v>
      </c>
      <c r="AL13" s="89">
        <v>0</v>
      </c>
      <c r="AM13" s="90">
        <v>1840735.25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1323198</v>
      </c>
      <c r="BW13" s="77">
        <f t="shared" si="1"/>
        <v>0</v>
      </c>
      <c r="BX13" s="79">
        <f t="shared" si="2"/>
        <v>2010459.88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>
        <v>3000</v>
      </c>
      <c r="BR16" s="97"/>
      <c r="BS16" s="89"/>
      <c r="BT16" s="101"/>
      <c r="BU16" s="76"/>
      <c r="BV16" s="85">
        <f t="shared" si="0"/>
        <v>3000</v>
      </c>
      <c r="BW16" s="77">
        <f t="shared" si="1"/>
        <v>0</v>
      </c>
      <c r="BX16" s="79">
        <f t="shared" si="2"/>
        <v>3000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>
        <v>49754.61</v>
      </c>
      <c r="G19" s="88"/>
      <c r="H19" s="89"/>
      <c r="I19" s="90"/>
      <c r="J19" s="97"/>
      <c r="K19" s="89"/>
      <c r="L19" s="101"/>
      <c r="M19" s="97">
        <v>70000</v>
      </c>
      <c r="N19" s="89">
        <v>0</v>
      </c>
      <c r="O19" s="101">
        <v>138672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85374.33</v>
      </c>
      <c r="BJ19" s="89">
        <v>0</v>
      </c>
      <c r="BK19" s="101">
        <v>31953.03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201874.33000000002</v>
      </c>
      <c r="BW19" s="77">
        <f t="shared" si="1"/>
        <v>0</v>
      </c>
      <c r="BX19" s="79">
        <f t="shared" si="2"/>
        <v>220379.63999999998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1081790</v>
      </c>
      <c r="E20" s="78">
        <f t="shared" si="3"/>
        <v>0</v>
      </c>
      <c r="F20" s="79">
        <f t="shared" si="3"/>
        <v>1519842.6000000003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1026303.25</v>
      </c>
      <c r="N20" s="78">
        <f t="shared" si="3"/>
        <v>0</v>
      </c>
      <c r="O20" s="77">
        <f t="shared" si="3"/>
        <v>1547808.54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8991302.719999999</v>
      </c>
      <c r="AL20" s="78">
        <f t="shared" si="3"/>
        <v>0</v>
      </c>
      <c r="AM20" s="77">
        <f t="shared" si="3"/>
        <v>13053946.600000003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85374.33</v>
      </c>
      <c r="BJ20" s="78">
        <f t="shared" si="3"/>
        <v>0</v>
      </c>
      <c r="BK20" s="77">
        <f t="shared" si="3"/>
        <v>31953.03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3000</v>
      </c>
      <c r="BP20" s="78">
        <f t="shared" si="3"/>
        <v>0</v>
      </c>
      <c r="BQ20" s="77">
        <f t="shared" si="3"/>
        <v>3000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11187770.299999999</v>
      </c>
      <c r="BW20" s="77">
        <f>BW10+BW11+BW12+BW13+BW14+BW15+BW16+BW17+BW18+BW19</f>
        <v>0</v>
      </c>
      <c r="BX20" s="95">
        <f>BX10+BX11+BX12+BX13+BX14+BX15+BX16+BX17+BX18+BX19</f>
        <v>16156550.770000003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15000</v>
      </c>
      <c r="E24" s="89">
        <v>0</v>
      </c>
      <c r="F24" s="90">
        <v>83767.35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15000</v>
      </c>
      <c r="BW24" s="77">
        <f t="shared" si="4"/>
        <v>0</v>
      </c>
      <c r="BX24" s="79">
        <f t="shared" si="4"/>
        <v>83767.35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>
        <v>7685.179999999999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3000</v>
      </c>
      <c r="BW27" s="77">
        <f t="shared" si="4"/>
        <v>0</v>
      </c>
      <c r="BX27" s="79">
        <f t="shared" si="4"/>
        <v>7685.179999999999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15000</v>
      </c>
      <c r="E28" s="78">
        <f t="shared" si="5"/>
        <v>0</v>
      </c>
      <c r="F28" s="79">
        <f t="shared" si="5"/>
        <v>83767.35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</v>
      </c>
      <c r="AL28" s="78">
        <f t="shared" si="6"/>
        <v>0</v>
      </c>
      <c r="AM28" s="77">
        <f t="shared" si="6"/>
        <v>7685.179999999999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18000</v>
      </c>
      <c r="BW28" s="77">
        <f>BW23+BW24+BW25+BW26+BW27</f>
        <v>0</v>
      </c>
      <c r="BX28" s="95">
        <f>BX23+BX24+BX25+BX26+BX27</f>
        <v>91452.53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2751295.58</v>
      </c>
      <c r="BP45" s="89">
        <v>0</v>
      </c>
      <c r="BQ45" s="101">
        <v>2751295.58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2751295.58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2751295.58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2751295.58</v>
      </c>
      <c r="BP46" s="78">
        <f>BP45</f>
        <v>0</v>
      </c>
      <c r="BQ46" s="95">
        <f>BQ45</f>
        <v>2751295.58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2751295.58</v>
      </c>
      <c r="BW46" s="77">
        <f>BW45</f>
        <v>0</v>
      </c>
      <c r="BX46" s="95">
        <f>BX45</f>
        <v>2751295.58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1242000</v>
      </c>
      <c r="BS49" s="89">
        <v>0</v>
      </c>
      <c r="BT49" s="101">
        <v>1545460.77</v>
      </c>
      <c r="BU49" s="76"/>
      <c r="BV49" s="85">
        <f aca="true" t="shared" si="15" ref="BV49:BX50">D49+G49+J49+M49+P49+S49+V49+Y49+AB49+AE49+AH49+AK49+AN49+AQ49+AT49+AW49+AZ49+BC49+BF49+BI49+BL49+BO49+BR49</f>
        <v>1242000</v>
      </c>
      <c r="BW49" s="77">
        <f t="shared" si="15"/>
        <v>0</v>
      </c>
      <c r="BX49" s="79">
        <f t="shared" si="15"/>
        <v>1545460.77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21782.82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21782.82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1567243.59</v>
      </c>
      <c r="BU51" s="85"/>
      <c r="BV51" s="85">
        <f>BV49+BV50</f>
        <v>1262000</v>
      </c>
      <c r="BW51" s="77">
        <f>BW49+BW50</f>
        <v>0</v>
      </c>
      <c r="BX51" s="95">
        <f>BX49+BX50</f>
        <v>1567243.59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1096790</v>
      </c>
      <c r="E53" s="86">
        <f t="shared" si="18"/>
        <v>0</v>
      </c>
      <c r="F53" s="86">
        <f t="shared" si="18"/>
        <v>1603609.9500000004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1026303.25</v>
      </c>
      <c r="N53" s="86">
        <f t="shared" si="18"/>
        <v>0</v>
      </c>
      <c r="O53" s="86">
        <f t="shared" si="18"/>
        <v>1547808.54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8994302.719999999</v>
      </c>
      <c r="AL53" s="86">
        <f t="shared" si="19"/>
        <v>0</v>
      </c>
      <c r="AM53" s="86">
        <f t="shared" si="19"/>
        <v>13061631.780000003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85374.33</v>
      </c>
      <c r="BJ53" s="86">
        <f t="shared" si="19"/>
        <v>0</v>
      </c>
      <c r="BK53" s="86">
        <f t="shared" si="19"/>
        <v>31953.03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2754295.58</v>
      </c>
      <c r="BP53" s="86">
        <f t="shared" si="19"/>
        <v>0</v>
      </c>
      <c r="BQ53" s="86">
        <f t="shared" si="19"/>
        <v>2754295.58</v>
      </c>
      <c r="BR53" s="86">
        <f t="shared" si="19"/>
        <v>1262000</v>
      </c>
      <c r="BS53" s="86">
        <f t="shared" si="19"/>
        <v>0</v>
      </c>
      <c r="BT53" s="86">
        <f t="shared" si="19"/>
        <v>1567243.59</v>
      </c>
      <c r="BU53" s="86">
        <f>BU8</f>
        <v>0</v>
      </c>
      <c r="BV53" s="102">
        <f>BV8+BV20+BV28+BV35+BV42+BV46+BV51</f>
        <v>15219065.879999999</v>
      </c>
      <c r="BW53" s="87">
        <f>BW20+BW28+BW35+BW42+BW46+BW51</f>
        <v>0</v>
      </c>
      <c r="BX53" s="87">
        <f>BX20+BX28+BX35+BX42+BX46+BX51</f>
        <v>20566542.470000003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557219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1301000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1858219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46100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100500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338550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956303.25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6204184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7499037.25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39670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1176668.41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1216338.41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2000</v>
      </c>
      <c r="BP16" s="89">
        <v>0</v>
      </c>
      <c r="BQ16" s="90"/>
      <c r="BR16" s="97"/>
      <c r="BS16" s="89"/>
      <c r="BT16" s="101"/>
      <c r="BU16" s="76"/>
      <c r="BV16" s="85">
        <f t="shared" si="0"/>
        <v>2000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65590.8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176590.8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1022539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1026303.25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8782352.41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65590.8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2000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10898785.46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1242000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1242000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0</v>
      </c>
      <c r="BU51" s="85"/>
      <c r="BV51" s="85">
        <f>BV49+BV50</f>
        <v>1262000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1027539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1026303.25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8785352.41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65590.8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2602000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14768785.46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553219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1286000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1839219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46100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100500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338550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956303.25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6289184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7584037.25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39670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1176668.41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1216338.41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2000</v>
      </c>
      <c r="BP16" s="89">
        <v>0</v>
      </c>
      <c r="BQ16" s="90"/>
      <c r="BR16" s="97"/>
      <c r="BS16" s="89"/>
      <c r="BT16" s="101"/>
      <c r="BU16" s="76"/>
      <c r="BV16" s="85">
        <f t="shared" si="0"/>
        <v>2000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65590.8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176590.8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1018539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1026303.25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8852352.41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65590.8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2000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10964785.46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1242000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1242000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0</v>
      </c>
      <c r="BU51" s="85"/>
      <c r="BV51" s="85">
        <f>BV49+BV50</f>
        <v>1262000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1023539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1026303.25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8855352.41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65590.8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2602000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14834785.46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2021-06-21T12:43:15Z</dcterms:modified>
  <cp:category/>
  <cp:version/>
  <cp:contentType/>
  <cp:contentStatus/>
</cp:coreProperties>
</file>