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9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9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'Entrate_Rendiconto_2019'!$B$1:$E$59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'Spese_Rendiconto_2019'!$B$1:$BX$54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'Spese_Rendiconto_2019'!$B:$C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<sst xmlns="http://schemas.openxmlformats.org/spreadsheetml/2006/main" count="870" uniqueCount="149">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</sst>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>
        <v>200400</v>
      </c>
      <c r="E5" s="38"/>
    </row>
    <row r="6" spans="2:5" ht="14.25">
      <c r="B6" s="8"/>
      <c r="C6" s="5" t="s">
        <v>5</v>
      </c>
      <c r="D6" s="39">
        <v>15117.26</v>
      </c>
      <c r="E6" s="40"/>
    </row>
    <row r="7" spans="2:5" ht="14.25">
      <c r="B7" s="8"/>
      <c r="C7" s="5" t="s">
        <v>6</v>
      </c>
      <c r="D7" s="39">
        <v>890384.28</v>
      </c>
      <c r="E7" s="40"/>
    </row>
    <row r="8" spans="2:5" ht="15" thickBot="1">
      <c r="B8" s="9"/>
      <c r="C8" s="6" t="s">
        <v>7</v>
      </c>
      <c r="D8" s="41"/>
      <c r="E8" s="42">
        <v>3364174.13</v>
      </c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>
        <v>8298195.43</v>
      </c>
      <c r="E18" s="45">
        <v>7189515.1899999995</v>
      </c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>
        <v>0</v>
      </c>
      <c r="E22" s="50">
        <v>0</v>
      </c>
    </row>
    <row r="23" spans="2:5" ht="15" thickBot="1">
      <c r="B23" s="16">
        <v>20000</v>
      </c>
      <c r="C23" s="15" t="s">
        <v>24</v>
      </c>
      <c r="D23" s="48">
        <f>D18+D19+D20+D21+D22</f>
        <v>8298195.43</v>
      </c>
      <c r="E23" s="51">
        <f>E18+E19+E20+E21+E22</f>
        <v>7189515.1899999995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>
        <v>1227540.8899999997</v>
      </c>
      <c r="E25" s="45">
        <v>1140084.09</v>
      </c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>
        <v>43.53</v>
      </c>
      <c r="E27" s="45">
        <v>43.53</v>
      </c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>
        <v>769191.84</v>
      </c>
      <c r="E29" s="50">
        <v>1141772.3</v>
      </c>
    </row>
    <row r="30" spans="2:5" ht="15" thickBot="1">
      <c r="B30" s="16">
        <v>30000</v>
      </c>
      <c r="C30" s="15" t="s">
        <v>32</v>
      </c>
      <c r="D30" s="48">
        <f>D25+D26+D27+D28+D29</f>
        <v>1996776.2599999998</v>
      </c>
      <c r="E30" s="51">
        <f>E25+E26+E27+E28+E29</f>
        <v>2281899.92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>
        <v>2048428.54</v>
      </c>
      <c r="E33" s="59">
        <v>1718257.6199999999</v>
      </c>
    </row>
    <row r="34" spans="2:5" ht="14.25">
      <c r="B34" s="13">
        <v>40300</v>
      </c>
      <c r="C34" s="54" t="s">
        <v>37</v>
      </c>
      <c r="D34" s="61">
        <v>24011.52</v>
      </c>
      <c r="E34" s="45">
        <v>26035.16</v>
      </c>
    </row>
    <row r="35" spans="2:5" ht="14.25">
      <c r="B35" s="13">
        <v>40400</v>
      </c>
      <c r="C35" s="54" t="s">
        <v>38</v>
      </c>
      <c r="D35" s="39">
        <v>0</v>
      </c>
      <c r="E35" s="45">
        <v>0</v>
      </c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2072440.06</v>
      </c>
      <c r="E37" s="51">
        <f>E32+E33+E34+E35+E36</f>
        <v>1744292.7799999998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>
        <v>0</v>
      </c>
      <c r="E51" s="62">
        <v>0</v>
      </c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>
        <v>1499120.8500000006</v>
      </c>
      <c r="E54" s="45">
        <v>1499376.1900000004</v>
      </c>
    </row>
    <row r="55" spans="2:5" ht="14.25">
      <c r="B55" s="13">
        <v>90200</v>
      </c>
      <c r="C55" s="54" t="s">
        <v>62</v>
      </c>
      <c r="D55" s="61">
        <v>64191.03</v>
      </c>
      <c r="E55" s="62">
        <v>70998.33000000002</v>
      </c>
    </row>
    <row r="56" spans="2:5" ht="15" thickBot="1">
      <c r="B56" s="16">
        <v>90000</v>
      </c>
      <c r="C56" s="15" t="s">
        <v>63</v>
      </c>
      <c r="D56" s="48">
        <f>D54+D55</f>
        <v>1563311.8800000006</v>
      </c>
      <c r="E56" s="51">
        <f>E54+E55</f>
        <v>1570374.5200000005</v>
      </c>
    </row>
    <row r="57" spans="2:5" ht="15" thickBot="1" thickTop="1">
      <c r="B57" s="109" t="s">
        <v>64</v>
      </c>
      <c r="C57" s="110"/>
      <c r="D57" s="52">
        <f>D16+D23+D30+D37+D43+D49+D52+D56</f>
        <v>13930723.63</v>
      </c>
      <c r="E57" s="55">
        <f>E16+E23+E30+E37+E43+E49+E52+E56</f>
        <v>12786082.41</v>
      </c>
    </row>
    <row r="58" spans="2:5" ht="15" thickBot="1" thickTop="1">
      <c r="B58" s="109" t="s">
        <v>65</v>
      </c>
      <c r="C58" s="110"/>
      <c r="D58" s="52">
        <f>D57+D5+D6+D7+D8</f>
        <v>15036625.17</v>
      </c>
      <c r="E58" s="55">
        <f>E57+E5+E6+E7+E8</f>
        <v>16150256.54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IF((Spese_Rendiconto_2019!BV53+Spese_Rendiconto_2019!BW53-Entrate_Rendiconto_2019!D58)&gt;0,Spese_Rendiconto_2019!BV53+Spese_Rendiconto_2019!BW53-Entrate_Rendiconto_2019!D58,0)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4.25">
      <c r="B61" s="67" t="s">
        <v>134</v>
      </c>
      <c r="C61" s="1"/>
      <c r="D61" s="1"/>
      <c r="E61" s="1"/>
    </row>
    <row r="64" ht="14.2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>
        <v>3321600.9399999995</v>
      </c>
      <c r="E10" s="89">
        <v>130000</v>
      </c>
      <c r="F10" s="90">
        <v>3223523.7899999996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3321600.9399999995</v>
      </c>
      <c r="BW10" s="77">
        <f aca="true" t="shared" si="1" ref="BW10:BW19">E10+H10+K10+N10+Q10+T10+W10+Z10+AC10+AF10+AI10+AL10+AO10+AR10+AU10+AX10+BA10+BD10+BG10+BJ10+BM10+BP10+BS10</f>
        <v>130000</v>
      </c>
      <c r="BX10" s="79">
        <f aca="true" t="shared" si="2" ref="BX10:BX19">F10+I10+L10+O10+R10+U10+X10+AA10+AD10+AG10+AJ10+AM10+AP10+AS10+AV10+AY10+BB10+BE10+BH10+BK10+BN10+BQ10+BT10</f>
        <v>3223523.7899999996</v>
      </c>
    </row>
    <row r="11" spans="2:76" ht="14.25">
      <c r="B11" s="13">
        <v>102</v>
      </c>
      <c r="C11" s="25" t="s">
        <v>92</v>
      </c>
      <c r="D11" s="88">
        <v>52913.46000000001</v>
      </c>
      <c r="E11" s="89">
        <v>0</v>
      </c>
      <c r="F11" s="90">
        <v>49585.05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13000</v>
      </c>
      <c r="AC11" s="89">
        <v>0</v>
      </c>
      <c r="AD11" s="90">
        <v>559101.3</v>
      </c>
      <c r="AE11" s="91"/>
      <c r="AF11" s="89"/>
      <c r="AG11" s="90"/>
      <c r="AH11" s="91"/>
      <c r="AI11" s="89"/>
      <c r="AJ11" s="90"/>
      <c r="AK11" s="91">
        <v>3582.2200000000003</v>
      </c>
      <c r="AL11" s="89">
        <v>0</v>
      </c>
      <c r="AM11" s="90">
        <v>3582.2200000000003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69495.68000000001</v>
      </c>
      <c r="BW11" s="77">
        <f t="shared" si="1"/>
        <v>0</v>
      </c>
      <c r="BX11" s="79">
        <f t="shared" si="2"/>
        <v>612268.5700000001</v>
      </c>
    </row>
    <row r="12" spans="2:76" ht="14.25">
      <c r="B12" s="13">
        <v>103</v>
      </c>
      <c r="C12" s="25" t="s">
        <v>93</v>
      </c>
      <c r="D12" s="88">
        <v>263359.50999999995</v>
      </c>
      <c r="E12" s="89">
        <v>0</v>
      </c>
      <c r="F12" s="90">
        <v>260330.95</v>
      </c>
      <c r="G12" s="88"/>
      <c r="H12" s="89"/>
      <c r="I12" s="90"/>
      <c r="J12" s="97"/>
      <c r="K12" s="89"/>
      <c r="L12" s="101"/>
      <c r="M12" s="91">
        <v>1263.65</v>
      </c>
      <c r="N12" s="89">
        <v>0</v>
      </c>
      <c r="O12" s="90">
        <v>929.6500000000001</v>
      </c>
      <c r="P12" s="91">
        <v>2168.9300000000003</v>
      </c>
      <c r="Q12" s="89">
        <v>0</v>
      </c>
      <c r="R12" s="90">
        <v>902.8299999999999</v>
      </c>
      <c r="S12" s="91">
        <v>93186.58</v>
      </c>
      <c r="T12" s="89">
        <v>0</v>
      </c>
      <c r="U12" s="90">
        <v>91956.53</v>
      </c>
      <c r="V12" s="91"/>
      <c r="W12" s="89"/>
      <c r="X12" s="90"/>
      <c r="Y12" s="91"/>
      <c r="Z12" s="89"/>
      <c r="AA12" s="90"/>
      <c r="AB12" s="91">
        <v>982953.9100000001</v>
      </c>
      <c r="AC12" s="89">
        <v>107597.47</v>
      </c>
      <c r="AD12" s="90">
        <v>2168322.9399999995</v>
      </c>
      <c r="AE12" s="91">
        <v>11818.400000000001</v>
      </c>
      <c r="AF12" s="89">
        <v>0</v>
      </c>
      <c r="AG12" s="90">
        <v>11565.400000000001</v>
      </c>
      <c r="AH12" s="91"/>
      <c r="AI12" s="89"/>
      <c r="AJ12" s="90"/>
      <c r="AK12" s="91">
        <v>1416570.6799999995</v>
      </c>
      <c r="AL12" s="89">
        <v>32000</v>
      </c>
      <c r="AM12" s="90">
        <v>1392735.0999999999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2771321.659999999</v>
      </c>
      <c r="BW12" s="77">
        <f t="shared" si="1"/>
        <v>139597.47</v>
      </c>
      <c r="BX12" s="79">
        <f t="shared" si="2"/>
        <v>3926743.3999999994</v>
      </c>
    </row>
    <row r="13" spans="2:76" ht="14.25">
      <c r="B13" s="13">
        <v>104</v>
      </c>
      <c r="C13" s="25" t="s">
        <v>19</v>
      </c>
      <c r="D13" s="88">
        <v>274836.68</v>
      </c>
      <c r="E13" s="89">
        <v>0</v>
      </c>
      <c r="F13" s="90">
        <v>398771.86</v>
      </c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>
        <v>382.8599999999999</v>
      </c>
      <c r="T13" s="89">
        <v>0</v>
      </c>
      <c r="U13" s="90">
        <v>868.4200000000001</v>
      </c>
      <c r="V13" s="91"/>
      <c r="W13" s="89"/>
      <c r="X13" s="90"/>
      <c r="Y13" s="91"/>
      <c r="Z13" s="89"/>
      <c r="AA13" s="90"/>
      <c r="AB13" s="91">
        <v>2269244.2</v>
      </c>
      <c r="AC13" s="89">
        <v>0</v>
      </c>
      <c r="AD13" s="90">
        <v>1784207.14</v>
      </c>
      <c r="AE13" s="91"/>
      <c r="AF13" s="89"/>
      <c r="AG13" s="90"/>
      <c r="AH13" s="91"/>
      <c r="AI13" s="89"/>
      <c r="AJ13" s="90"/>
      <c r="AK13" s="91">
        <v>28948.9</v>
      </c>
      <c r="AL13" s="89">
        <v>0</v>
      </c>
      <c r="AM13" s="90">
        <v>29200.83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2573412.64</v>
      </c>
      <c r="BW13" s="77">
        <f t="shared" si="1"/>
        <v>0</v>
      </c>
      <c r="BX13" s="79">
        <f t="shared" si="2"/>
        <v>2213048.25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>
        <v>0</v>
      </c>
      <c r="BP16" s="89">
        <v>0</v>
      </c>
      <c r="BQ16" s="90">
        <v>0</v>
      </c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4.25">
      <c r="B18" s="13">
        <v>109</v>
      </c>
      <c r="C18" s="25" t="s">
        <v>97</v>
      </c>
      <c r="D18" s="88">
        <v>30</v>
      </c>
      <c r="E18" s="89">
        <v>0</v>
      </c>
      <c r="F18" s="90">
        <v>30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20</v>
      </c>
      <c r="AL18" s="89">
        <v>0</v>
      </c>
      <c r="AM18" s="101">
        <v>667.4000000000001</v>
      </c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50</v>
      </c>
      <c r="BW18" s="77">
        <f t="shared" si="1"/>
        <v>0</v>
      </c>
      <c r="BX18" s="79">
        <f t="shared" si="2"/>
        <v>697.4000000000001</v>
      </c>
    </row>
    <row r="19" spans="2:76" ht="14.25">
      <c r="B19" s="13">
        <v>110</v>
      </c>
      <c r="C19" s="25" t="s">
        <v>98</v>
      </c>
      <c r="D19" s="88">
        <v>279947.27</v>
      </c>
      <c r="E19" s="89">
        <v>0</v>
      </c>
      <c r="F19" s="90">
        <v>297634.95999999996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279947.27</v>
      </c>
      <c r="BW19" s="77">
        <f t="shared" si="1"/>
        <v>0</v>
      </c>
      <c r="BX19" s="79">
        <f t="shared" si="2"/>
        <v>297634.95999999996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4192687.8599999994</v>
      </c>
      <c r="E20" s="78">
        <f t="shared" si="3"/>
        <v>130000</v>
      </c>
      <c r="F20" s="79">
        <f t="shared" si="3"/>
        <v>4229876.609999999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1263.65</v>
      </c>
      <c r="N20" s="78">
        <f t="shared" si="3"/>
        <v>0</v>
      </c>
      <c r="O20" s="77">
        <f t="shared" si="3"/>
        <v>929.6500000000001</v>
      </c>
      <c r="P20" s="98">
        <f t="shared" si="3"/>
        <v>2168.9300000000003</v>
      </c>
      <c r="Q20" s="78">
        <f t="shared" si="3"/>
        <v>0</v>
      </c>
      <c r="R20" s="77">
        <f t="shared" si="3"/>
        <v>902.8299999999999</v>
      </c>
      <c r="S20" s="98">
        <f t="shared" si="3"/>
        <v>93569.44</v>
      </c>
      <c r="T20" s="78">
        <f t="shared" si="3"/>
        <v>0</v>
      </c>
      <c r="U20" s="77">
        <f t="shared" si="3"/>
        <v>92824.95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3265198.1100000003</v>
      </c>
      <c r="AC20" s="78">
        <f t="shared" si="3"/>
        <v>107597.47</v>
      </c>
      <c r="AD20" s="77">
        <f t="shared" si="3"/>
        <v>4511631.379999999</v>
      </c>
      <c r="AE20" s="98">
        <f t="shared" si="3"/>
        <v>11818.400000000001</v>
      </c>
      <c r="AF20" s="78">
        <f t="shared" si="3"/>
        <v>0</v>
      </c>
      <c r="AG20" s="77">
        <f t="shared" si="3"/>
        <v>11565.400000000001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1449121.7999999993</v>
      </c>
      <c r="AL20" s="78">
        <f t="shared" si="3"/>
        <v>32000</v>
      </c>
      <c r="AM20" s="77">
        <f t="shared" si="3"/>
        <v>1426185.5499999998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9015828.19</v>
      </c>
      <c r="BW20" s="77">
        <f>BW10+BW11+BW12+BW13+BW14+BW15+BW16+BW17+BW18+BW19</f>
        <v>269597.47</v>
      </c>
      <c r="BX20" s="95">
        <f>BX10+BX11+BX12+BX13+BX14+BX15+BX16+BX17+BX18+BX19</f>
        <v>10273916.369999997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4.25">
      <c r="B24" s="13">
        <v>202</v>
      </c>
      <c r="C24" s="25" t="s">
        <v>104</v>
      </c>
      <c r="D24" s="88">
        <v>5387.2</v>
      </c>
      <c r="E24" s="89">
        <v>0</v>
      </c>
      <c r="F24" s="90">
        <v>147616.11000000002</v>
      </c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>
        <v>0</v>
      </c>
      <c r="P24" s="97"/>
      <c r="Q24" s="89"/>
      <c r="R24" s="101"/>
      <c r="S24" s="97">
        <v>0</v>
      </c>
      <c r="T24" s="89">
        <v>0</v>
      </c>
      <c r="U24" s="101">
        <v>10452.96</v>
      </c>
      <c r="V24" s="97"/>
      <c r="W24" s="89"/>
      <c r="X24" s="101"/>
      <c r="Y24" s="97"/>
      <c r="Z24" s="89"/>
      <c r="AA24" s="101"/>
      <c r="AB24" s="97">
        <v>2045015.59</v>
      </c>
      <c r="AC24" s="89">
        <v>0</v>
      </c>
      <c r="AD24" s="101">
        <v>2104223.84</v>
      </c>
      <c r="AE24" s="97">
        <v>0</v>
      </c>
      <c r="AF24" s="89">
        <v>0</v>
      </c>
      <c r="AG24" s="101">
        <v>795.18</v>
      </c>
      <c r="AH24" s="97"/>
      <c r="AI24" s="89"/>
      <c r="AJ24" s="101"/>
      <c r="AK24" s="97">
        <v>112540.31000000001</v>
      </c>
      <c r="AL24" s="89">
        <v>0</v>
      </c>
      <c r="AM24" s="101">
        <v>203996.38999999998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2162943.1</v>
      </c>
      <c r="BW24" s="77">
        <f t="shared" si="4"/>
        <v>0</v>
      </c>
      <c r="BX24" s="79">
        <f t="shared" si="4"/>
        <v>2467084.48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90195.96</v>
      </c>
      <c r="AC25" s="89">
        <v>0</v>
      </c>
      <c r="AD25" s="101">
        <v>72156.77</v>
      </c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90195.96</v>
      </c>
      <c r="BW25" s="77">
        <f t="shared" si="4"/>
        <v>0</v>
      </c>
      <c r="BX25" s="79">
        <f t="shared" si="4"/>
        <v>72156.77</v>
      </c>
    </row>
    <row r="26" spans="2:76" ht="14.2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>
        <v>0</v>
      </c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4.2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>
        <v>0</v>
      </c>
      <c r="T27" s="89">
        <v>0</v>
      </c>
      <c r="U27" s="101">
        <v>0</v>
      </c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5387.2</v>
      </c>
      <c r="E28" s="78">
        <f t="shared" si="5"/>
        <v>0</v>
      </c>
      <c r="F28" s="79">
        <f t="shared" si="5"/>
        <v>147616.11000000002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10452.96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2135211.5500000003</v>
      </c>
      <c r="AC28" s="78">
        <f t="shared" si="5"/>
        <v>0</v>
      </c>
      <c r="AD28" s="77">
        <f t="shared" si="5"/>
        <v>2176380.61</v>
      </c>
      <c r="AE28" s="98">
        <f t="shared" si="5"/>
        <v>0</v>
      </c>
      <c r="AF28" s="78">
        <f t="shared" si="5"/>
        <v>0</v>
      </c>
      <c r="AG28" s="77">
        <f t="shared" si="5"/>
        <v>795.18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112540.31000000001</v>
      </c>
      <c r="AL28" s="78">
        <f t="shared" si="6"/>
        <v>0</v>
      </c>
      <c r="AM28" s="77">
        <f t="shared" si="6"/>
        <v>203996.38999999998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2253139.06</v>
      </c>
      <c r="BW28" s="77">
        <f>BW23+BW24+BW25+BW26+BW27</f>
        <v>0</v>
      </c>
      <c r="BX28" s="95">
        <f>BX23+BX24+BX25+BX26+BX27</f>
        <v>2539241.25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1499120.85</v>
      </c>
      <c r="BS49" s="89">
        <v>0</v>
      </c>
      <c r="BT49" s="101">
        <v>1499120.85</v>
      </c>
      <c r="BU49" s="76"/>
      <c r="BV49" s="85">
        <f aca="true" t="shared" si="15" ref="BV49:BX50">D49+G49+J49+M49+P49+S49+V49+Y49+AB49+AE49+AH49+AK49+AN49+AQ49+AT49+AW49+AZ49+BC49+BF49+BI49+BL49+BO49+BR49</f>
        <v>1499120.85</v>
      </c>
      <c r="BW49" s="77">
        <f t="shared" si="15"/>
        <v>0</v>
      </c>
      <c r="BX49" s="79">
        <f t="shared" si="15"/>
        <v>1499120.85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64191.03</v>
      </c>
      <c r="BS50" s="89">
        <v>0</v>
      </c>
      <c r="BT50" s="101">
        <v>71126.6</v>
      </c>
      <c r="BU50" s="76"/>
      <c r="BV50" s="85">
        <f t="shared" si="15"/>
        <v>64191.03</v>
      </c>
      <c r="BW50" s="77">
        <f t="shared" si="15"/>
        <v>0</v>
      </c>
      <c r="BX50" s="79">
        <f t="shared" si="15"/>
        <v>71126.6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1563311.8800000001</v>
      </c>
      <c r="BS51" s="78">
        <f>BS49+BS50</f>
        <v>0</v>
      </c>
      <c r="BT51" s="77">
        <f>BT49+BT50</f>
        <v>1570247.4500000002</v>
      </c>
      <c r="BU51" s="85"/>
      <c r="BV51" s="85">
        <f>BV49+BV50</f>
        <v>1563311.8800000001</v>
      </c>
      <c r="BW51" s="77">
        <f>BW49+BW50</f>
        <v>0</v>
      </c>
      <c r="BX51" s="95">
        <f>BX49+BX50</f>
        <v>1570247.4500000002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4198075.06</v>
      </c>
      <c r="E53" s="86">
        <f t="shared" si="18"/>
        <v>130000</v>
      </c>
      <c r="F53" s="86">
        <f t="shared" si="18"/>
        <v>4377492.72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1263.65</v>
      </c>
      <c r="N53" s="86">
        <f t="shared" si="18"/>
        <v>0</v>
      </c>
      <c r="O53" s="86">
        <f t="shared" si="18"/>
        <v>929.6500000000001</v>
      </c>
      <c r="P53" s="86">
        <f t="shared" si="18"/>
        <v>2168.9300000000003</v>
      </c>
      <c r="Q53" s="86">
        <f t="shared" si="18"/>
        <v>0</v>
      </c>
      <c r="R53" s="86">
        <f t="shared" si="18"/>
        <v>902.8299999999999</v>
      </c>
      <c r="S53" s="86">
        <f t="shared" si="18"/>
        <v>93569.44</v>
      </c>
      <c r="T53" s="86">
        <f t="shared" si="18"/>
        <v>0</v>
      </c>
      <c r="U53" s="86">
        <f t="shared" si="18"/>
        <v>103277.91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5400409.66</v>
      </c>
      <c r="AC53" s="86">
        <f t="shared" si="18"/>
        <v>107597.47</v>
      </c>
      <c r="AD53" s="86">
        <f t="shared" si="18"/>
        <v>6688011.989999998</v>
      </c>
      <c r="AE53" s="86">
        <f t="shared" si="18"/>
        <v>11818.400000000001</v>
      </c>
      <c r="AF53" s="86">
        <f t="shared" si="18"/>
        <v>0</v>
      </c>
      <c r="AG53" s="86">
        <f t="shared" si="18"/>
        <v>12360.580000000002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1561662.1099999994</v>
      </c>
      <c r="AL53" s="86">
        <f t="shared" si="19"/>
        <v>32000</v>
      </c>
      <c r="AM53" s="86">
        <f t="shared" si="19"/>
        <v>1630181.9399999997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1563311.8800000001</v>
      </c>
      <c r="BS53" s="86">
        <f t="shared" si="19"/>
        <v>0</v>
      </c>
      <c r="BT53" s="86">
        <f t="shared" si="19"/>
        <v>1570247.4500000002</v>
      </c>
      <c r="BU53" s="86">
        <f>BU8</f>
        <v>0</v>
      </c>
      <c r="BV53" s="102">
        <f>BV8+BV20+BV28+BV35+BV42+BV46+BV51</f>
        <v>12832279.13</v>
      </c>
      <c r="BW53" s="87">
        <f>BW20+BW28+BW35+BW42+BW46+BW51</f>
        <v>269597.47</v>
      </c>
      <c r="BX53" s="87">
        <f>BX20+BX28+BX35+BX42+BX46+BX51</f>
        <v>14383405.069999997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IF((Spese_Rendiconto_2019!BV53+Spese_Rendiconto_2019!BW53-Entrate_Rendiconto_2019!D58)&lt;0,Entrate_Rendiconto_2019!D58-Spese_Rendiconto_2019!BV53-Spese_Rendiconto_2019!BW53,0)</f>
        <v>1934748.5699999991</v>
      </c>
      <c r="BW54" s="93"/>
      <c r="BX54" s="94">
        <f>IF((Spese_Rendiconto_2019!BX53-Entrate_Rendiconto_2019!E58)&lt;0,Entrate_Rendiconto_2019!E58-Spese_Rendiconto_2019!BX53,0)</f>
        <v>1766851.4700000025</v>
      </c>
      <c r="BY54" s="65" t="s">
        <v>143</v>
      </c>
    </row>
    <row r="55" ht="19.5" customHeight="1" thickTop="1">
      <c r="B55" s="67" t="s">
        <v>136</v>
      </c>
    </row>
    <row r="56" ht="14.2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2020-07-10T12:34:43Z</dcterms:modified>
  <cp:category/>
  <cp:version/>
  <cp:contentType/>
  <cp:contentStatus/>
</cp:coreProperties>
</file>