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<sst xmlns="http://schemas.openxmlformats.org/spreadsheetml/2006/main" count="870" uniqueCount="151">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</sst>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200400</v>
      </c>
      <c r="E5" s="38"/>
    </row>
    <row r="6" spans="2:5" ht="15">
      <c r="B6" s="8"/>
      <c r="C6" s="5" t="s">
        <v>5</v>
      </c>
      <c r="D6" s="39">
        <v>15117.26</v>
      </c>
      <c r="E6" s="40"/>
    </row>
    <row r="7" spans="2:5" ht="15">
      <c r="B7" s="8"/>
      <c r="C7" s="5" t="s">
        <v>6</v>
      </c>
      <c r="D7" s="39">
        <v>816395.8</v>
      </c>
      <c r="E7" s="40"/>
    </row>
    <row r="8" spans="2:5" ht="15.75" thickBot="1">
      <c r="B8" s="9"/>
      <c r="C8" s="6" t="s">
        <v>7</v>
      </c>
      <c r="D8" s="41"/>
      <c r="E8" s="42">
        <v>3364174.13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8366457.52</v>
      </c>
      <c r="E18" s="45">
        <v>10451965.27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8366457.52</v>
      </c>
      <c r="E23" s="51">
        <f>E18+E19+E20+E21+E22</f>
        <v>10451965.27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1283500</v>
      </c>
      <c r="E25" s="45">
        <v>2064899.9600000002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>
        <v>2615.15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947000</v>
      </c>
      <c r="E29" s="50">
        <v>1431340.2399999998</v>
      </c>
    </row>
    <row r="30" spans="2:5" ht="15.75" thickBot="1">
      <c r="B30" s="16">
        <v>30000</v>
      </c>
      <c r="C30" s="15" t="s">
        <v>32</v>
      </c>
      <c r="D30" s="48">
        <f>D25+D26+D27+D28+D29</f>
        <v>2230500</v>
      </c>
      <c r="E30" s="51">
        <f>E25+E26+E27+E28+E29</f>
        <v>3498855.3499999996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2456435.4</v>
      </c>
      <c r="E33" s="59">
        <v>3514012.8499999996</v>
      </c>
    </row>
    <row r="34" spans="2:5" ht="15">
      <c r="B34" s="13">
        <v>40300</v>
      </c>
      <c r="C34" s="54" t="s">
        <v>37</v>
      </c>
      <c r="D34" s="61">
        <v>0</v>
      </c>
      <c r="E34" s="45">
        <v>6163.43</v>
      </c>
    </row>
    <row r="35" spans="2:5" ht="15">
      <c r="B35" s="13">
        <v>40400</v>
      </c>
      <c r="C35" s="54" t="s">
        <v>38</v>
      </c>
      <c r="D35" s="39">
        <v>0</v>
      </c>
      <c r="E35" s="45">
        <v>1871.65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2456435.4</v>
      </c>
      <c r="E37" s="51">
        <f>E32+E33+E34+E35+E36</f>
        <v>3522047.9299999997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600000</v>
      </c>
      <c r="E51" s="62">
        <v>600000</v>
      </c>
    </row>
    <row r="52" spans="2:5" ht="15.75" thickBot="1">
      <c r="B52" s="16">
        <v>70000</v>
      </c>
      <c r="C52" s="15" t="s">
        <v>58</v>
      </c>
      <c r="D52" s="48">
        <f>D51</f>
        <v>600000</v>
      </c>
      <c r="E52" s="51">
        <f>E51</f>
        <v>600000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1815000</v>
      </c>
      <c r="E54" s="45">
        <v>1821320</v>
      </c>
    </row>
    <row r="55" spans="2:5" ht="15">
      <c r="B55" s="13">
        <v>90200</v>
      </c>
      <c r="C55" s="54" t="s">
        <v>62</v>
      </c>
      <c r="D55" s="61">
        <v>405000</v>
      </c>
      <c r="E55" s="62">
        <v>418220.47</v>
      </c>
    </row>
    <row r="56" spans="2:5" ht="15.75" thickBot="1">
      <c r="B56" s="16">
        <v>90000</v>
      </c>
      <c r="C56" s="15" t="s">
        <v>63</v>
      </c>
      <c r="D56" s="48">
        <f>D54+D55</f>
        <v>2220000</v>
      </c>
      <c r="E56" s="51">
        <f>E54+E55</f>
        <v>2239540.4699999997</v>
      </c>
    </row>
    <row r="57" spans="2:5" ht="16.5" thickBot="1" thickTop="1">
      <c r="B57" s="109" t="s">
        <v>64</v>
      </c>
      <c r="C57" s="110"/>
      <c r="D57" s="52">
        <f>D16+D23+D30+D37+D43+D49+D52+D56</f>
        <v>15873392.92</v>
      </c>
      <c r="E57" s="55">
        <f>E16+E23+E30+E37+E43+E49+E52+E56</f>
        <v>20312409.019999996</v>
      </c>
    </row>
    <row r="58" spans="2:5" ht="16.5" thickBot="1" thickTop="1">
      <c r="B58" s="109" t="s">
        <v>65</v>
      </c>
      <c r="C58" s="110"/>
      <c r="D58" s="52">
        <f>D57+D5+D6+D7+D8</f>
        <v>16905305.98</v>
      </c>
      <c r="E58" s="55">
        <f>E57+E5+E6+E7+E8</f>
        <v>23676583.149999995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8304794.2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8304794.2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1237500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925000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2162500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1424885.4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1424885.4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1815000</v>
      </c>
      <c r="E54" s="45"/>
    </row>
    <row r="55" spans="2:5" ht="15">
      <c r="B55" s="13">
        <v>90200</v>
      </c>
      <c r="C55" s="54" t="s">
        <v>62</v>
      </c>
      <c r="D55" s="61">
        <v>405000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2220000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14112179.6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14112179.6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8320794.2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8320794.2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1237500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925000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2162500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952850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952850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1815000</v>
      </c>
      <c r="E54" s="45"/>
    </row>
    <row r="55" spans="2:5" ht="15">
      <c r="B55" s="13">
        <v>90200</v>
      </c>
      <c r="C55" s="54" t="s">
        <v>62</v>
      </c>
      <c r="D55" s="61">
        <v>405000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2220000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13656144.2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13656144.2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3785000</v>
      </c>
      <c r="E10" s="89">
        <v>0</v>
      </c>
      <c r="F10" s="90">
        <v>3953686.9699999993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3785000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3953686.9699999993</v>
      </c>
    </row>
    <row r="11" spans="2:76" ht="15">
      <c r="B11" s="13">
        <v>102</v>
      </c>
      <c r="C11" s="25" t="s">
        <v>92</v>
      </c>
      <c r="D11" s="88">
        <v>77050</v>
      </c>
      <c r="E11" s="89">
        <v>0</v>
      </c>
      <c r="F11" s="90">
        <v>87459.49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727226.13</v>
      </c>
      <c r="AE11" s="91"/>
      <c r="AF11" s="89"/>
      <c r="AG11" s="90"/>
      <c r="AH11" s="91"/>
      <c r="AI11" s="89"/>
      <c r="AJ11" s="90"/>
      <c r="AK11" s="91">
        <v>10700</v>
      </c>
      <c r="AL11" s="89">
        <v>0</v>
      </c>
      <c r="AM11" s="90">
        <v>20176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87750</v>
      </c>
      <c r="BW11" s="77">
        <f t="shared" si="1"/>
        <v>0</v>
      </c>
      <c r="BX11" s="79">
        <f t="shared" si="2"/>
        <v>834861.62</v>
      </c>
    </row>
    <row r="12" spans="2:76" ht="15">
      <c r="B12" s="13">
        <v>103</v>
      </c>
      <c r="C12" s="25" t="s">
        <v>93</v>
      </c>
      <c r="D12" s="88">
        <v>319630.32</v>
      </c>
      <c r="E12" s="89">
        <v>0</v>
      </c>
      <c r="F12" s="90">
        <v>449011.06</v>
      </c>
      <c r="G12" s="88"/>
      <c r="H12" s="89"/>
      <c r="I12" s="90"/>
      <c r="J12" s="97"/>
      <c r="K12" s="89"/>
      <c r="L12" s="101"/>
      <c r="M12" s="91">
        <v>2000</v>
      </c>
      <c r="N12" s="89">
        <v>0</v>
      </c>
      <c r="O12" s="90">
        <v>2448.96</v>
      </c>
      <c r="P12" s="91">
        <v>2500</v>
      </c>
      <c r="Q12" s="89">
        <v>0</v>
      </c>
      <c r="R12" s="90">
        <v>4110.36</v>
      </c>
      <c r="S12" s="91">
        <v>98000</v>
      </c>
      <c r="T12" s="89">
        <v>0</v>
      </c>
      <c r="U12" s="90">
        <v>105640.66</v>
      </c>
      <c r="V12" s="91"/>
      <c r="W12" s="89"/>
      <c r="X12" s="90"/>
      <c r="Y12" s="91"/>
      <c r="Z12" s="89"/>
      <c r="AA12" s="90"/>
      <c r="AB12" s="91">
        <v>1294050</v>
      </c>
      <c r="AC12" s="89">
        <v>0</v>
      </c>
      <c r="AD12" s="90">
        <v>2946826.34</v>
      </c>
      <c r="AE12" s="91">
        <v>14000</v>
      </c>
      <c r="AF12" s="89">
        <v>0</v>
      </c>
      <c r="AG12" s="90">
        <v>15809.5</v>
      </c>
      <c r="AH12" s="91"/>
      <c r="AI12" s="89"/>
      <c r="AJ12" s="90"/>
      <c r="AK12" s="91">
        <v>1587300</v>
      </c>
      <c r="AL12" s="89">
        <v>0</v>
      </c>
      <c r="AM12" s="90">
        <v>1829238.8299999996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3317480.3200000003</v>
      </c>
      <c r="BW12" s="77">
        <f t="shared" si="1"/>
        <v>0</v>
      </c>
      <c r="BX12" s="79">
        <f t="shared" si="2"/>
        <v>5353085.709999999</v>
      </c>
    </row>
    <row r="13" spans="2:76" ht="15">
      <c r="B13" s="13">
        <v>104</v>
      </c>
      <c r="C13" s="25" t="s">
        <v>19</v>
      </c>
      <c r="D13" s="88">
        <v>295033</v>
      </c>
      <c r="E13" s="89">
        <v>0</v>
      </c>
      <c r="F13" s="90">
        <v>763949.33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1500</v>
      </c>
      <c r="T13" s="89">
        <v>0</v>
      </c>
      <c r="U13" s="90">
        <v>2000</v>
      </c>
      <c r="V13" s="91"/>
      <c r="W13" s="89"/>
      <c r="X13" s="90"/>
      <c r="Y13" s="91"/>
      <c r="Z13" s="89"/>
      <c r="AA13" s="90"/>
      <c r="AB13" s="91">
        <v>2269244.2</v>
      </c>
      <c r="AC13" s="89">
        <v>0</v>
      </c>
      <c r="AD13" s="90">
        <v>2395201.68</v>
      </c>
      <c r="AE13" s="91"/>
      <c r="AF13" s="89"/>
      <c r="AG13" s="90"/>
      <c r="AH13" s="91"/>
      <c r="AI13" s="89"/>
      <c r="AJ13" s="90"/>
      <c r="AK13" s="91">
        <v>29000</v>
      </c>
      <c r="AL13" s="89">
        <v>0</v>
      </c>
      <c r="AM13" s="90">
        <v>53581.31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2594777.2</v>
      </c>
      <c r="BW13" s="77">
        <f t="shared" si="1"/>
        <v>0</v>
      </c>
      <c r="BX13" s="79">
        <f t="shared" si="2"/>
        <v>3214732.3200000003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5000</v>
      </c>
      <c r="BP16" s="89">
        <v>0</v>
      </c>
      <c r="BQ16" s="90">
        <v>5000</v>
      </c>
      <c r="BR16" s="97"/>
      <c r="BS16" s="89"/>
      <c r="BT16" s="101"/>
      <c r="BU16" s="76"/>
      <c r="BV16" s="85">
        <f t="shared" si="0"/>
        <v>5000</v>
      </c>
      <c r="BW16" s="77">
        <f t="shared" si="1"/>
        <v>0</v>
      </c>
      <c r="BX16" s="79">
        <f t="shared" si="2"/>
        <v>5000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3000</v>
      </c>
      <c r="AL18" s="89">
        <v>0</v>
      </c>
      <c r="AM18" s="101">
        <v>3647.4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1"/>
        <v>0</v>
      </c>
      <c r="BX18" s="79">
        <f t="shared" si="2"/>
        <v>3647.4</v>
      </c>
    </row>
    <row r="19" spans="2:76" ht="15">
      <c r="B19" s="13">
        <v>110</v>
      </c>
      <c r="C19" s="25" t="s">
        <v>98</v>
      </c>
      <c r="D19" s="88">
        <v>929350</v>
      </c>
      <c r="E19" s="89">
        <v>0</v>
      </c>
      <c r="F19" s="90">
        <v>1205899.88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325000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1254350</v>
      </c>
      <c r="BW19" s="77">
        <f t="shared" si="1"/>
        <v>0</v>
      </c>
      <c r="BX19" s="79">
        <f t="shared" si="2"/>
        <v>1205899.88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5406063.32</v>
      </c>
      <c r="E20" s="78">
        <f t="shared" si="3"/>
        <v>0</v>
      </c>
      <c r="F20" s="79">
        <f t="shared" si="3"/>
        <v>6460006.7299999995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2000</v>
      </c>
      <c r="N20" s="78">
        <f t="shared" si="3"/>
        <v>0</v>
      </c>
      <c r="O20" s="77">
        <f t="shared" si="3"/>
        <v>2448.96</v>
      </c>
      <c r="P20" s="98">
        <f t="shared" si="3"/>
        <v>2500</v>
      </c>
      <c r="Q20" s="78">
        <f t="shared" si="3"/>
        <v>0</v>
      </c>
      <c r="R20" s="77">
        <f t="shared" si="3"/>
        <v>4110.36</v>
      </c>
      <c r="S20" s="98">
        <f t="shared" si="3"/>
        <v>99500</v>
      </c>
      <c r="T20" s="78">
        <f t="shared" si="3"/>
        <v>0</v>
      </c>
      <c r="U20" s="77">
        <f t="shared" si="3"/>
        <v>107640.66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3563294.2</v>
      </c>
      <c r="AC20" s="78">
        <f t="shared" si="3"/>
        <v>0</v>
      </c>
      <c r="AD20" s="77">
        <f t="shared" si="3"/>
        <v>6069254.15</v>
      </c>
      <c r="AE20" s="98">
        <f t="shared" si="3"/>
        <v>14000</v>
      </c>
      <c r="AF20" s="78">
        <f t="shared" si="3"/>
        <v>0</v>
      </c>
      <c r="AG20" s="77">
        <f t="shared" si="3"/>
        <v>15809.5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1630000</v>
      </c>
      <c r="AL20" s="78">
        <f t="shared" si="3"/>
        <v>0</v>
      </c>
      <c r="AM20" s="77">
        <f t="shared" si="3"/>
        <v>1906643.5399999996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325000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5000</v>
      </c>
      <c r="BP20" s="78">
        <f t="shared" si="3"/>
        <v>0</v>
      </c>
      <c r="BQ20" s="77">
        <f t="shared" si="3"/>
        <v>5000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11047357.52</v>
      </c>
      <c r="BW20" s="77">
        <f>BW10+BW11+BW12+BW13+BW14+BW15+BW16+BW17+BW18+BW19</f>
        <v>0</v>
      </c>
      <c r="BX20" s="95">
        <f>BX10+BX11+BX12+BX13+BX14+BX15+BX16+BX17+BX18+BX19</f>
        <v>14570913.899999999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60000</v>
      </c>
      <c r="E24" s="89">
        <v>0</v>
      </c>
      <c r="F24" s="90">
        <v>758867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40000</v>
      </c>
      <c r="T24" s="89">
        <v>0</v>
      </c>
      <c r="U24" s="101">
        <v>50452.97</v>
      </c>
      <c r="V24" s="97"/>
      <c r="W24" s="89"/>
      <c r="X24" s="101"/>
      <c r="Y24" s="97"/>
      <c r="Z24" s="89"/>
      <c r="AA24" s="101"/>
      <c r="AB24" s="97">
        <v>2784948.46</v>
      </c>
      <c r="AC24" s="89">
        <v>0</v>
      </c>
      <c r="AD24" s="101">
        <v>3405041.11</v>
      </c>
      <c r="AE24" s="97">
        <v>0</v>
      </c>
      <c r="AF24" s="89">
        <v>0</v>
      </c>
      <c r="AG24" s="101">
        <v>1579.6</v>
      </c>
      <c r="AH24" s="97"/>
      <c r="AI24" s="89"/>
      <c r="AJ24" s="101"/>
      <c r="AK24" s="97">
        <v>153000</v>
      </c>
      <c r="AL24" s="89">
        <v>0</v>
      </c>
      <c r="AM24" s="101">
        <v>294717.95999999996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3037948.46</v>
      </c>
      <c r="BW24" s="77">
        <f t="shared" si="4"/>
        <v>0</v>
      </c>
      <c r="BX24" s="79">
        <f t="shared" si="4"/>
        <v>4510658.64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7708.99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7708.99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60000</v>
      </c>
      <c r="E28" s="78">
        <f t="shared" si="5"/>
        <v>0</v>
      </c>
      <c r="F28" s="79">
        <f t="shared" si="5"/>
        <v>758867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40000</v>
      </c>
      <c r="T28" s="78">
        <f t="shared" si="5"/>
        <v>0</v>
      </c>
      <c r="U28" s="77">
        <f t="shared" si="5"/>
        <v>50452.97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2784948.46</v>
      </c>
      <c r="AC28" s="78">
        <f t="shared" si="5"/>
        <v>0</v>
      </c>
      <c r="AD28" s="77">
        <f t="shared" si="5"/>
        <v>3412750.1</v>
      </c>
      <c r="AE28" s="98">
        <f t="shared" si="5"/>
        <v>0</v>
      </c>
      <c r="AF28" s="78">
        <f t="shared" si="5"/>
        <v>0</v>
      </c>
      <c r="AG28" s="77">
        <f t="shared" si="5"/>
        <v>1579.6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153000</v>
      </c>
      <c r="AL28" s="78">
        <f t="shared" si="6"/>
        <v>0</v>
      </c>
      <c r="AM28" s="77">
        <f t="shared" si="6"/>
        <v>294717.95999999996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3037948.46</v>
      </c>
      <c r="BW28" s="77">
        <f>BW23+BW24+BW25+BW26+BW27</f>
        <v>0</v>
      </c>
      <c r="BX28" s="95">
        <f>BX23+BX24+BX25+BX26+BX27</f>
        <v>4518367.63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600000</v>
      </c>
      <c r="BP45" s="89">
        <v>0</v>
      </c>
      <c r="BQ45" s="101">
        <v>600000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600000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600000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600000</v>
      </c>
      <c r="BP46" s="78">
        <f>BP45</f>
        <v>0</v>
      </c>
      <c r="BQ46" s="95">
        <f>BQ45</f>
        <v>600000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600000</v>
      </c>
      <c r="BW46" s="77">
        <f>BW45</f>
        <v>0</v>
      </c>
      <c r="BX46" s="95">
        <f>BX45</f>
        <v>600000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1815000</v>
      </c>
      <c r="BS49" s="89">
        <v>0</v>
      </c>
      <c r="BT49" s="101">
        <v>1815000</v>
      </c>
      <c r="BU49" s="76"/>
      <c r="BV49" s="85">
        <f aca="true" t="shared" si="15" ref="BV49:BX50">D49+G49+J49+M49+P49+S49+V49+Y49+AB49+AE49+AH49+AK49+AN49+AQ49+AT49+AW49+AZ49+BC49+BF49+BI49+BL49+BO49+BR49</f>
        <v>1815000</v>
      </c>
      <c r="BW49" s="77">
        <f t="shared" si="15"/>
        <v>0</v>
      </c>
      <c r="BX49" s="79">
        <f t="shared" si="15"/>
        <v>1815000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405000</v>
      </c>
      <c r="BS50" s="89">
        <v>0</v>
      </c>
      <c r="BT50" s="101">
        <v>415607.13</v>
      </c>
      <c r="BU50" s="76"/>
      <c r="BV50" s="85">
        <f t="shared" si="15"/>
        <v>405000</v>
      </c>
      <c r="BW50" s="77">
        <f t="shared" si="15"/>
        <v>0</v>
      </c>
      <c r="BX50" s="79">
        <f t="shared" si="15"/>
        <v>415607.13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2220000</v>
      </c>
      <c r="BS51" s="78">
        <f>BS49+BS50</f>
        <v>0</v>
      </c>
      <c r="BT51" s="77">
        <f>BT49+BT50</f>
        <v>2230607.13</v>
      </c>
      <c r="BU51" s="85"/>
      <c r="BV51" s="85">
        <f>BV49+BV50</f>
        <v>2220000</v>
      </c>
      <c r="BW51" s="77">
        <f>BW49+BW50</f>
        <v>0</v>
      </c>
      <c r="BX51" s="95">
        <f>BX49+BX50</f>
        <v>2230607.13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5466063.32</v>
      </c>
      <c r="E53" s="86">
        <f t="shared" si="18"/>
        <v>0</v>
      </c>
      <c r="F53" s="86">
        <f t="shared" si="18"/>
        <v>7218873.7299999995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2000</v>
      </c>
      <c r="N53" s="86">
        <f t="shared" si="18"/>
        <v>0</v>
      </c>
      <c r="O53" s="86">
        <f t="shared" si="18"/>
        <v>2448.96</v>
      </c>
      <c r="P53" s="86">
        <f t="shared" si="18"/>
        <v>2500</v>
      </c>
      <c r="Q53" s="86">
        <f t="shared" si="18"/>
        <v>0</v>
      </c>
      <c r="R53" s="86">
        <f t="shared" si="18"/>
        <v>4110.36</v>
      </c>
      <c r="S53" s="86">
        <f t="shared" si="18"/>
        <v>139500</v>
      </c>
      <c r="T53" s="86">
        <f t="shared" si="18"/>
        <v>0</v>
      </c>
      <c r="U53" s="86">
        <f t="shared" si="18"/>
        <v>158093.63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6348242.66</v>
      </c>
      <c r="AC53" s="86">
        <f t="shared" si="18"/>
        <v>0</v>
      </c>
      <c r="AD53" s="86">
        <f t="shared" si="18"/>
        <v>9482004.25</v>
      </c>
      <c r="AE53" s="86">
        <f t="shared" si="18"/>
        <v>14000</v>
      </c>
      <c r="AF53" s="86">
        <f t="shared" si="18"/>
        <v>0</v>
      </c>
      <c r="AG53" s="86">
        <f t="shared" si="18"/>
        <v>17389.1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1783000</v>
      </c>
      <c r="AL53" s="86">
        <f t="shared" si="19"/>
        <v>0</v>
      </c>
      <c r="AM53" s="86">
        <f t="shared" si="19"/>
        <v>2201361.4999999995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325000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605000</v>
      </c>
      <c r="BP53" s="86">
        <f t="shared" si="19"/>
        <v>0</v>
      </c>
      <c r="BQ53" s="86">
        <f t="shared" si="19"/>
        <v>605000</v>
      </c>
      <c r="BR53" s="86">
        <f t="shared" si="19"/>
        <v>2220000</v>
      </c>
      <c r="BS53" s="86">
        <f t="shared" si="19"/>
        <v>0</v>
      </c>
      <c r="BT53" s="86">
        <f t="shared" si="19"/>
        <v>2230607.13</v>
      </c>
      <c r="BU53" s="86">
        <f>BU8</f>
        <v>0</v>
      </c>
      <c r="BV53" s="102">
        <f>BV8+BV20+BV28+BV35+BV42+BV46+BV51</f>
        <v>16905305.98</v>
      </c>
      <c r="BW53" s="87">
        <f>BW20+BW28+BW35+BW42+BW46+BW51</f>
        <v>0</v>
      </c>
      <c r="BX53" s="87">
        <f>BX20+BX28+BX35+BX42+BX46+BX51</f>
        <v>21919888.659999996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3575100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3575100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76050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10700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86750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282800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2000</v>
      </c>
      <c r="N12" s="89">
        <v>0</v>
      </c>
      <c r="O12" s="90"/>
      <c r="P12" s="91">
        <v>2500</v>
      </c>
      <c r="Q12" s="89">
        <v>0</v>
      </c>
      <c r="R12" s="90"/>
      <c r="S12" s="91">
        <v>110000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1006050</v>
      </c>
      <c r="AC12" s="89">
        <v>0</v>
      </c>
      <c r="AD12" s="90"/>
      <c r="AE12" s="91">
        <v>14000</v>
      </c>
      <c r="AF12" s="89">
        <v>0</v>
      </c>
      <c r="AG12" s="90"/>
      <c r="AH12" s="91"/>
      <c r="AI12" s="89"/>
      <c r="AJ12" s="90"/>
      <c r="AK12" s="91">
        <v>1507300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2924650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295700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1500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2269244.2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29000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2595444.2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5000</v>
      </c>
      <c r="BP16" s="89">
        <v>0</v>
      </c>
      <c r="BQ16" s="90"/>
      <c r="BR16" s="97"/>
      <c r="BS16" s="89"/>
      <c r="BT16" s="101"/>
      <c r="BU16" s="76"/>
      <c r="BV16" s="85">
        <f t="shared" si="0"/>
        <v>5000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3000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929350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348000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1277350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5159000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2000</v>
      </c>
      <c r="N20" s="78">
        <f t="shared" si="1"/>
        <v>0</v>
      </c>
      <c r="O20" s="77">
        <f t="shared" si="1"/>
        <v>0</v>
      </c>
      <c r="P20" s="98">
        <f t="shared" si="1"/>
        <v>2500</v>
      </c>
      <c r="Q20" s="78">
        <f t="shared" si="1"/>
        <v>0</v>
      </c>
      <c r="R20" s="77">
        <f t="shared" si="1"/>
        <v>0</v>
      </c>
      <c r="S20" s="98">
        <f t="shared" si="1"/>
        <v>111500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3275294.2</v>
      </c>
      <c r="AC20" s="78">
        <f t="shared" si="1"/>
        <v>0</v>
      </c>
      <c r="AD20" s="77">
        <f t="shared" si="1"/>
        <v>0</v>
      </c>
      <c r="AE20" s="98">
        <f t="shared" si="1"/>
        <v>14000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1550000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348000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5000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10467294.2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1424885.4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1424885.4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1424885.4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1424885.4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1815000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1815000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405000</v>
      </c>
      <c r="BS50" s="89">
        <v>0</v>
      </c>
      <c r="BT50" s="101"/>
      <c r="BU50" s="76"/>
      <c r="BV50" s="85">
        <f t="shared" si="9"/>
        <v>405000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2220000</v>
      </c>
      <c r="BS51" s="78">
        <f>BS49+BS50</f>
        <v>0</v>
      </c>
      <c r="BT51" s="77">
        <f>BT49+BT50</f>
        <v>0</v>
      </c>
      <c r="BU51" s="85"/>
      <c r="BV51" s="85">
        <f>BV49+BV50</f>
        <v>2220000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5159000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2000</v>
      </c>
      <c r="N53" s="86">
        <f t="shared" si="11"/>
        <v>0</v>
      </c>
      <c r="O53" s="86">
        <f t="shared" si="11"/>
        <v>0</v>
      </c>
      <c r="P53" s="86">
        <f t="shared" si="11"/>
        <v>2500</v>
      </c>
      <c r="Q53" s="86">
        <f t="shared" si="11"/>
        <v>0</v>
      </c>
      <c r="R53" s="86">
        <f t="shared" si="11"/>
        <v>0</v>
      </c>
      <c r="S53" s="86">
        <f t="shared" si="11"/>
        <v>111500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4700179.6</v>
      </c>
      <c r="AC53" s="86">
        <f t="shared" si="11"/>
        <v>0</v>
      </c>
      <c r="AD53" s="86">
        <f t="shared" si="11"/>
        <v>0</v>
      </c>
      <c r="AE53" s="86">
        <f t="shared" si="11"/>
        <v>14000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1550000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348000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2220000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14112179.6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3575100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3575100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76050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10700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86750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282800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2000</v>
      </c>
      <c r="N12" s="89">
        <v>0</v>
      </c>
      <c r="O12" s="90"/>
      <c r="P12" s="91">
        <v>2500</v>
      </c>
      <c r="Q12" s="89">
        <v>0</v>
      </c>
      <c r="R12" s="90"/>
      <c r="S12" s="91">
        <v>110000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1006050</v>
      </c>
      <c r="AC12" s="89">
        <v>0</v>
      </c>
      <c r="AD12" s="90"/>
      <c r="AE12" s="91">
        <v>14000</v>
      </c>
      <c r="AF12" s="89">
        <v>0</v>
      </c>
      <c r="AG12" s="90"/>
      <c r="AH12" s="91"/>
      <c r="AI12" s="89"/>
      <c r="AJ12" s="90"/>
      <c r="AK12" s="91">
        <v>1507300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2924650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295700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1500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2269244.2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29000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2595444.2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5000</v>
      </c>
      <c r="BP16" s="89">
        <v>0</v>
      </c>
      <c r="BQ16" s="90"/>
      <c r="BR16" s="97"/>
      <c r="BS16" s="89"/>
      <c r="BT16" s="101"/>
      <c r="BU16" s="76"/>
      <c r="BV16" s="85">
        <f t="shared" si="0"/>
        <v>5000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3000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929350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364000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1293350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5159000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2000</v>
      </c>
      <c r="N20" s="78">
        <f t="shared" si="1"/>
        <v>0</v>
      </c>
      <c r="O20" s="77">
        <f t="shared" si="1"/>
        <v>0</v>
      </c>
      <c r="P20" s="98">
        <f t="shared" si="1"/>
        <v>2500</v>
      </c>
      <c r="Q20" s="78">
        <f t="shared" si="1"/>
        <v>0</v>
      </c>
      <c r="R20" s="77">
        <f t="shared" si="1"/>
        <v>0</v>
      </c>
      <c r="S20" s="98">
        <f t="shared" si="1"/>
        <v>111500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3275294.2</v>
      </c>
      <c r="AC20" s="78">
        <f t="shared" si="1"/>
        <v>0</v>
      </c>
      <c r="AD20" s="77">
        <f t="shared" si="1"/>
        <v>0</v>
      </c>
      <c r="AE20" s="98">
        <f t="shared" si="1"/>
        <v>14000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1550000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364000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5000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10483294.2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952850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952850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952850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952850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1815000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1815000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405000</v>
      </c>
      <c r="BS50" s="89">
        <v>0</v>
      </c>
      <c r="BT50" s="101"/>
      <c r="BU50" s="76"/>
      <c r="BV50" s="85">
        <f t="shared" si="9"/>
        <v>405000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2220000</v>
      </c>
      <c r="BS51" s="78">
        <f>BS49+BS50</f>
        <v>0</v>
      </c>
      <c r="BT51" s="77">
        <f>BT49+BT50</f>
        <v>0</v>
      </c>
      <c r="BU51" s="85"/>
      <c r="BV51" s="85">
        <f>BV49+BV50</f>
        <v>2220000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5159000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2000</v>
      </c>
      <c r="N53" s="86">
        <f t="shared" si="11"/>
        <v>0</v>
      </c>
      <c r="O53" s="86">
        <f t="shared" si="11"/>
        <v>0</v>
      </c>
      <c r="P53" s="86">
        <f t="shared" si="11"/>
        <v>2500</v>
      </c>
      <c r="Q53" s="86">
        <f t="shared" si="11"/>
        <v>0</v>
      </c>
      <c r="R53" s="86">
        <f t="shared" si="11"/>
        <v>0</v>
      </c>
      <c r="S53" s="86">
        <f t="shared" si="11"/>
        <v>111500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4228144.2</v>
      </c>
      <c r="AC53" s="86">
        <f t="shared" si="11"/>
        <v>0</v>
      </c>
      <c r="AD53" s="86">
        <f t="shared" si="11"/>
        <v>0</v>
      </c>
      <c r="AE53" s="86">
        <f t="shared" si="11"/>
        <v>14000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1550000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364000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2220000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13656144.2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2019-02-27T08:54:03Z</dcterms:modified>
  <cp:category/>
  <cp:version/>
  <cp:contentType/>
  <cp:contentStatus/>
</cp:coreProperties>
</file>