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Entrate_Bilancio_2022" sheetId="1" r:id="rId1"/>
    <sheet name="Entrate_Bilancio_2023" sheetId="2" r:id="rId2"/>
    <sheet name="Entrate_Bilancio_2024" sheetId="3" r:id="rId3"/>
    <sheet name="Entrate_Rendiconto_Anno0" sheetId="4" state="hidden" r:id="rId4"/>
    <sheet name="Spese_Bilancio_2022" sheetId="5" r:id="rId5"/>
    <sheet name="Spese_Bilancio_2023" sheetId="6" r:id="rId6"/>
    <sheet name="Spese_Bilancio_2024" sheetId="7" r:id="rId7"/>
    <sheet name="Spese_Rendiconto_Anno0" sheetId="8" state="hidden" r:id="rId8"/>
  </sheets>
  <definedNames>
    <definedName name="_xlnm.Print_Area" localSheetId="0">'Entrate_Bilancio_2022'!$B$1:$E$58</definedName>
    <definedName name="_xlnm.Print_Area" localSheetId="1">'Entrate_Bilancio_2023'!$B$1:$E$58</definedName>
    <definedName name="_xlnm.Print_Area" localSheetId="2">'Entrate_Bilancio_2024'!$B$1:$E$58</definedName>
    <definedName name="_xlnm.Print_Area" localSheetId="3">'Entrate_Rendiconto_Anno0'!$B$1:$E$59</definedName>
    <definedName name="_xlnm.Print_Area" localSheetId="4">'Spese_Bilancio_2022'!$B$1:$BX$53</definedName>
    <definedName name="_xlnm.Print_Area" localSheetId="5">'Spese_Bilancio_2023'!$B$1:$BX$53</definedName>
    <definedName name="_xlnm.Print_Area" localSheetId="6">'Spese_Bilancio_2024'!$B$1:$BX$53</definedName>
    <definedName name="_xlnm.Print_Area" localSheetId="7">'Spese_Rendiconto_Anno0'!$B$1:$BX$54</definedName>
    <definedName name="_xlnm.Print_Titles" localSheetId="4">'Spese_Bilancio_2022'!$B:$C</definedName>
    <definedName name="_xlnm.Print_Titles" localSheetId="5">'Spese_Bilancio_2023'!$B:$C</definedName>
    <definedName name="_xlnm.Print_Titles" localSheetId="6">'Spese_Bilancio_2024'!$B:$C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<sst xmlns="http://schemas.openxmlformats.org/spreadsheetml/2006/main" count="870" uniqueCount="151">
  <si>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</si>
  <si>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</si>
  <si>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</si>
  <si>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</si>
  <si>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</si>
  <si>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</si>
  <si>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</si>
  <si>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</si>
  <si>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</si>
  <si>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</si>
  <si>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</si>
  <si>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</si>
  <si>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</si>
  <si>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</si>
  <si>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</si>
  <si>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</si>
  <si>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</si>
  <si>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</si>
  <si>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</si>
  <si>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</si>
  <si>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</si>
  <si>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</si>
  <si>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</si>
  <si>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</si>
  <si>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</si>
  <si>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</si>
  <si>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</si>
  <si>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</si>
  <si>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</si>
  <si>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</si>
  <si>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</si>
  <si>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</si>
  <si>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</si>
  <si>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</si>
  <si>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</si>
  <si>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</si>
  <si>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</si>
  <si>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</si>
  <si>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</si>
  <si>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</si>
  <si>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</si>
  <si>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</si>
  <si>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</si>
  <si>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</si>
  <si>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</si>
  <si>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</si>
  <si>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</si>
  <si>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</si>
  <si>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</si>
  <si>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</si>
  <si>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</si>
  <si>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</si>
  <si>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</si>
  <si>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</si>
  <si>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</si>
  <si>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</si>
  <si>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</si>
  <si>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</si>
  <si>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</si>
  <si>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</si>
  <si>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</si>
  <si>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</si>
  <si>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</si>
  <si>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</si>
  <si>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</si>
  <si>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</si>
  <si>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</si>
  <si>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</si>
  <si>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</si>
  <si>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</si>
  <si>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</si>
  <si>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</si>
  <si>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</si>
  <si>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</si>
  <si>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</si>
  <si>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</si>
  <si>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</si>
  <si>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</si>
  <si>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</si>
  <si>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</si>
  <si>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</si>
  <si>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</si>
  <si>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</si>
  <si>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</si>
  <si>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</si>
  <si>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</si>
  <si>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</si>
  <si>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</si>
  <si>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</si>
  <si>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</si>
  <si>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</si>
  <si>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</si>
  <si>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</si>
  <si>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</si>
  <si>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</si>
  <si>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</si>
  <si>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</si>
  <si>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</si>
  <si>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</si>
  <si>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</si>
  <si>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</si>
  <si>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</si>
  <si>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</si>
  <si>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</si>
  <si>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</si>
  <si>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</si>
  <si>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</si>
  <si>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</si>
  <si>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</si>
  <si>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</si>
  <si>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</si>
  <si>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</si>
  <si>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</si>
  <si>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</si>
  <si>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</si>
  <si>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</si>
  <si>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</si>
  <si>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</si>
  <si>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</si>
  <si>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</si>
  <si>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</si>
  <si>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</si>
  <si>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</si>
  <si>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</si>
  <si>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</si>
  <si>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</si>
  <si>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</si>
  <si>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</si>
  <si>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</si>
  <si>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</si>
  <si>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</si>
  <si>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</si>
  <si>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</si>
  <si>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</si>
  <si>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</si>
  <si>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</si>
  <si>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</si>
  <si>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</si>
  <si>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</si>
  <si>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</si>
  <si>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</si>
  <si>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</si>
  <si>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</si>
  <si>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</si>
  <si>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</si>
  <si>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</si>
  <si>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</si>
  <si>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</si>
  <si>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2022</t>
  </si>
  <si>
    <t>Dati previsionali anno 2023</t>
  </si>
  <si>
    <t>Dati previsionali anno 2024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</si>
</sst>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240436.72</v>
      </c>
      <c r="E5" s="38"/>
    </row>
    <row r="6" spans="2:5" ht="14.25">
      <c r="B6" s="8"/>
      <c r="C6" s="5" t="s">
        <v>5</v>
      </c>
      <c r="D6" s="39">
        <v>245096.5</v>
      </c>
      <c r="E6" s="40"/>
    </row>
    <row r="7" spans="2:5" ht="14.25">
      <c r="B7" s="8"/>
      <c r="C7" s="5" t="s">
        <v>6</v>
      </c>
      <c r="D7" s="39">
        <v>2009866.95</v>
      </c>
      <c r="E7" s="40"/>
    </row>
    <row r="8" spans="2:5" ht="15" thickBot="1">
      <c r="B8" s="9"/>
      <c r="C8" s="6" t="s">
        <v>7</v>
      </c>
      <c r="D8" s="41"/>
      <c r="E8" s="42">
        <v>3638145.66</v>
      </c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8481307.5</v>
      </c>
      <c r="E18" s="45">
        <v>9688770.73</v>
      </c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8481307.5</v>
      </c>
      <c r="E23" s="51">
        <f>E18+E19+E20+E21+E22</f>
        <v>9688770.73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1248500</v>
      </c>
      <c r="E25" s="45">
        <v>1788523.9100000001</v>
      </c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>
        <v>50</v>
      </c>
      <c r="E27" s="45">
        <v>2665.15</v>
      </c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>
        <v>343000</v>
      </c>
      <c r="E29" s="50">
        <v>429161.76</v>
      </c>
    </row>
    <row r="30" spans="2:5" ht="15" thickBot="1">
      <c r="B30" s="16">
        <v>30000</v>
      </c>
      <c r="C30" s="15" t="s">
        <v>32</v>
      </c>
      <c r="D30" s="48">
        <f>D25+D26+D27+D28+D29</f>
        <v>1591550</v>
      </c>
      <c r="E30" s="51">
        <f>E25+E26+E27+E28+E29</f>
        <v>2220350.8200000003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270000</v>
      </c>
      <c r="E33" s="59">
        <v>2088621.6099999999</v>
      </c>
    </row>
    <row r="34" spans="2:5" ht="14.25">
      <c r="B34" s="13">
        <v>40300</v>
      </c>
      <c r="C34" s="54" t="s">
        <v>37</v>
      </c>
      <c r="D34" s="61">
        <v>0</v>
      </c>
      <c r="E34" s="45">
        <v>20000.38</v>
      </c>
    </row>
    <row r="35" spans="2:5" ht="14.25">
      <c r="B35" s="13">
        <v>40400</v>
      </c>
      <c r="C35" s="54" t="s">
        <v>38</v>
      </c>
      <c r="D35" s="39">
        <v>0</v>
      </c>
      <c r="E35" s="45">
        <v>1871.65</v>
      </c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270000</v>
      </c>
      <c r="E37" s="51">
        <f>E32+E33+E34+E35+E36</f>
        <v>2110493.6399999997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>
        <v>0</v>
      </c>
      <c r="E51" s="62">
        <v>0</v>
      </c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1815000</v>
      </c>
      <c r="E54" s="45">
        <v>1822256.12</v>
      </c>
    </row>
    <row r="55" spans="2:5" ht="14.25">
      <c r="B55" s="13">
        <v>90200</v>
      </c>
      <c r="C55" s="54" t="s">
        <v>62</v>
      </c>
      <c r="D55" s="61">
        <v>405000</v>
      </c>
      <c r="E55" s="62">
        <v>422333.44</v>
      </c>
    </row>
    <row r="56" spans="2:5" ht="15" thickBot="1">
      <c r="B56" s="16">
        <v>90000</v>
      </c>
      <c r="C56" s="15" t="s">
        <v>63</v>
      </c>
      <c r="D56" s="48">
        <f>D54+D55</f>
        <v>2220000</v>
      </c>
      <c r="E56" s="51">
        <f>E54+E55</f>
        <v>2244589.56</v>
      </c>
    </row>
    <row r="57" spans="2:5" ht="15" thickBot="1" thickTop="1">
      <c r="B57" s="109" t="s">
        <v>64</v>
      </c>
      <c r="C57" s="110"/>
      <c r="D57" s="52">
        <f>D16+D23+D30+D37+D43+D49+D52+D56</f>
        <v>12562857.5</v>
      </c>
      <c r="E57" s="55">
        <f>E16+E23+E30+E37+E43+E49+E52+E56</f>
        <v>16264204.750000002</v>
      </c>
    </row>
    <row r="58" spans="2:5" ht="15" thickBot="1" thickTop="1">
      <c r="B58" s="109" t="s">
        <v>65</v>
      </c>
      <c r="C58" s="110"/>
      <c r="D58" s="52">
        <f>D57+D5+D6+D7+D8</f>
        <v>15058257.67</v>
      </c>
      <c r="E58" s="55">
        <f>E57+E5+E6+E7+E8</f>
        <v>19902350.410000004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55419</v>
      </c>
      <c r="E5" s="38"/>
    </row>
    <row r="6" spans="2:5" ht="14.25">
      <c r="B6" s="8"/>
      <c r="C6" s="5" t="s">
        <v>5</v>
      </c>
      <c r="D6" s="39">
        <v>0</v>
      </c>
      <c r="E6" s="40"/>
    </row>
    <row r="7" spans="2:5" ht="14.25">
      <c r="B7" s="8"/>
      <c r="C7" s="5" t="s">
        <v>6</v>
      </c>
      <c r="D7" s="39">
        <v>0</v>
      </c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8818947.95</v>
      </c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8818947.95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1248500</v>
      </c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>
        <v>50</v>
      </c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>
        <v>343000</v>
      </c>
      <c r="E29" s="50"/>
    </row>
    <row r="30" spans="2:5" ht="15" thickBot="1">
      <c r="B30" s="16">
        <v>30000</v>
      </c>
      <c r="C30" s="15" t="s">
        <v>32</v>
      </c>
      <c r="D30" s="48">
        <f>D25+D26+D27+D28+D29</f>
        <v>1591550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894000</v>
      </c>
      <c r="E33" s="59"/>
    </row>
    <row r="34" spans="2:5" ht="14.25">
      <c r="B34" s="13">
        <v>40300</v>
      </c>
      <c r="C34" s="54" t="s">
        <v>37</v>
      </c>
      <c r="D34" s="61">
        <v>0</v>
      </c>
      <c r="E34" s="45"/>
    </row>
    <row r="35" spans="2:5" ht="14.25">
      <c r="B35" s="13">
        <v>40400</v>
      </c>
      <c r="C35" s="54" t="s">
        <v>38</v>
      </c>
      <c r="D35" s="39">
        <v>0</v>
      </c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894000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>
        <v>0</v>
      </c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1815000</v>
      </c>
      <c r="E54" s="45"/>
    </row>
    <row r="55" spans="2:5" ht="14.25">
      <c r="B55" s="13">
        <v>90200</v>
      </c>
      <c r="C55" s="54" t="s">
        <v>62</v>
      </c>
      <c r="D55" s="61">
        <v>405000</v>
      </c>
      <c r="E55" s="62"/>
    </row>
    <row r="56" spans="2:5" ht="15" thickBot="1">
      <c r="B56" s="16">
        <v>90000</v>
      </c>
      <c r="C56" s="15" t="s">
        <v>63</v>
      </c>
      <c r="D56" s="48">
        <f>D54+D55</f>
        <v>2220000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13524497.95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13579916.95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0</v>
      </c>
      <c r="E5" s="38"/>
    </row>
    <row r="6" spans="2:5" ht="14.25">
      <c r="B6" s="8"/>
      <c r="C6" s="5" t="s">
        <v>5</v>
      </c>
      <c r="D6" s="39">
        <v>0</v>
      </c>
      <c r="E6" s="40"/>
    </row>
    <row r="7" spans="2:5" ht="14.25">
      <c r="B7" s="8"/>
      <c r="C7" s="5" t="s">
        <v>6</v>
      </c>
      <c r="D7" s="39">
        <v>0</v>
      </c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8874366.95</v>
      </c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8874366.95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1248500</v>
      </c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>
        <v>50</v>
      </c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>
        <v>343000</v>
      </c>
      <c r="E29" s="50"/>
    </row>
    <row r="30" spans="2:5" ht="15" thickBot="1">
      <c r="B30" s="16">
        <v>30000</v>
      </c>
      <c r="C30" s="15" t="s">
        <v>32</v>
      </c>
      <c r="D30" s="48">
        <f>D25+D26+D27+D28+D29</f>
        <v>1591550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597600</v>
      </c>
      <c r="E33" s="59"/>
    </row>
    <row r="34" spans="2:5" ht="14.25">
      <c r="B34" s="13">
        <v>40300</v>
      </c>
      <c r="C34" s="54" t="s">
        <v>37</v>
      </c>
      <c r="D34" s="61">
        <v>0</v>
      </c>
      <c r="E34" s="45"/>
    </row>
    <row r="35" spans="2:5" ht="14.25">
      <c r="B35" s="13">
        <v>40400</v>
      </c>
      <c r="C35" s="54" t="s">
        <v>38</v>
      </c>
      <c r="D35" s="39">
        <v>0</v>
      </c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597600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>
        <v>0</v>
      </c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1815000</v>
      </c>
      <c r="E54" s="45"/>
    </row>
    <row r="55" spans="2:5" ht="14.25">
      <c r="B55" s="13">
        <v>90200</v>
      </c>
      <c r="C55" s="54" t="s">
        <v>62</v>
      </c>
      <c r="D55" s="61">
        <v>405000</v>
      </c>
      <c r="E55" s="62"/>
    </row>
    <row r="56" spans="2:5" ht="15" thickBot="1">
      <c r="B56" s="16">
        <v>90000</v>
      </c>
      <c r="C56" s="15" t="s">
        <v>63</v>
      </c>
      <c r="D56" s="48">
        <f>D54+D55</f>
        <v>2220000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13283516.95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13283516.95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4.25">
      <c r="B61" s="67" t="s">
        <v>134</v>
      </c>
      <c r="C61" s="1"/>
      <c r="D61" s="1"/>
      <c r="E61" s="1"/>
    </row>
    <row r="64" ht="14.2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3664439.2499999995</v>
      </c>
      <c r="E10" s="89">
        <v>0</v>
      </c>
      <c r="F10" s="90">
        <v>3913151.35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3664439.2499999995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3913151.35</v>
      </c>
    </row>
    <row r="11" spans="2:76" ht="14.25">
      <c r="B11" s="13">
        <v>102</v>
      </c>
      <c r="C11" s="25" t="s">
        <v>92</v>
      </c>
      <c r="D11" s="88">
        <v>81600</v>
      </c>
      <c r="E11" s="89">
        <v>0</v>
      </c>
      <c r="F11" s="90">
        <v>96594.70000000001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>
        <v>41098.630000000005</v>
      </c>
      <c r="AE11" s="91"/>
      <c r="AF11" s="89"/>
      <c r="AG11" s="90"/>
      <c r="AH11" s="91"/>
      <c r="AI11" s="89"/>
      <c r="AJ11" s="90"/>
      <c r="AK11" s="91">
        <v>10300</v>
      </c>
      <c r="AL11" s="89">
        <v>0</v>
      </c>
      <c r="AM11" s="90">
        <v>18281.66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91900</v>
      </c>
      <c r="BW11" s="77">
        <f t="shared" si="1"/>
        <v>0</v>
      </c>
      <c r="BX11" s="79">
        <f t="shared" si="2"/>
        <v>155974.99000000002</v>
      </c>
    </row>
    <row r="12" spans="2:76" ht="14.25">
      <c r="B12" s="13">
        <v>103</v>
      </c>
      <c r="C12" s="25" t="s">
        <v>93</v>
      </c>
      <c r="D12" s="88">
        <v>304000</v>
      </c>
      <c r="E12" s="89">
        <v>0</v>
      </c>
      <c r="F12" s="90">
        <v>437302.6699999999</v>
      </c>
      <c r="G12" s="88"/>
      <c r="H12" s="89"/>
      <c r="I12" s="90"/>
      <c r="J12" s="97"/>
      <c r="K12" s="89"/>
      <c r="L12" s="101"/>
      <c r="M12" s="91">
        <v>2000</v>
      </c>
      <c r="N12" s="89">
        <v>0</v>
      </c>
      <c r="O12" s="90">
        <v>2078.52</v>
      </c>
      <c r="P12" s="91">
        <v>2500</v>
      </c>
      <c r="Q12" s="89">
        <v>0</v>
      </c>
      <c r="R12" s="90">
        <v>4799.84</v>
      </c>
      <c r="S12" s="91">
        <v>138000</v>
      </c>
      <c r="T12" s="89">
        <v>0</v>
      </c>
      <c r="U12" s="90">
        <v>145024.72</v>
      </c>
      <c r="V12" s="91"/>
      <c r="W12" s="89"/>
      <c r="X12" s="90"/>
      <c r="Y12" s="91"/>
      <c r="Z12" s="89"/>
      <c r="AA12" s="90"/>
      <c r="AB12" s="91">
        <v>1241597.47</v>
      </c>
      <c r="AC12" s="89">
        <v>55419</v>
      </c>
      <c r="AD12" s="90">
        <v>1641714.2399999998</v>
      </c>
      <c r="AE12" s="91">
        <v>14000</v>
      </c>
      <c r="AF12" s="89">
        <v>0</v>
      </c>
      <c r="AG12" s="90">
        <v>17425.4</v>
      </c>
      <c r="AH12" s="91"/>
      <c r="AI12" s="89"/>
      <c r="AJ12" s="90"/>
      <c r="AK12" s="91">
        <v>1780807.5</v>
      </c>
      <c r="AL12" s="89">
        <v>0</v>
      </c>
      <c r="AM12" s="90">
        <v>2001836.22</v>
      </c>
      <c r="AN12" s="91"/>
      <c r="AO12" s="89"/>
      <c r="AP12" s="90"/>
      <c r="AQ12" s="91">
        <v>5000</v>
      </c>
      <c r="AR12" s="89">
        <v>0</v>
      </c>
      <c r="AS12" s="90">
        <v>5000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3487904.9699999997</v>
      </c>
      <c r="BW12" s="77">
        <f t="shared" si="1"/>
        <v>55419</v>
      </c>
      <c r="BX12" s="79">
        <f t="shared" si="2"/>
        <v>4255181.609999999</v>
      </c>
    </row>
    <row r="13" spans="2:76" ht="14.25">
      <c r="B13" s="13">
        <v>104</v>
      </c>
      <c r="C13" s="25" t="s">
        <v>19</v>
      </c>
      <c r="D13" s="88">
        <v>65700</v>
      </c>
      <c r="E13" s="89">
        <v>0</v>
      </c>
      <c r="F13" s="90">
        <v>242186.43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>
        <v>1000</v>
      </c>
      <c r="T13" s="89">
        <v>0</v>
      </c>
      <c r="U13" s="90">
        <v>2000</v>
      </c>
      <c r="V13" s="91"/>
      <c r="W13" s="89"/>
      <c r="X13" s="90"/>
      <c r="Y13" s="91"/>
      <c r="Z13" s="89"/>
      <c r="AA13" s="90"/>
      <c r="AB13" s="91">
        <v>2654500</v>
      </c>
      <c r="AC13" s="89">
        <v>0</v>
      </c>
      <c r="AD13" s="90">
        <v>3172085.87</v>
      </c>
      <c r="AE13" s="91"/>
      <c r="AF13" s="89"/>
      <c r="AG13" s="90"/>
      <c r="AH13" s="91"/>
      <c r="AI13" s="89"/>
      <c r="AJ13" s="90"/>
      <c r="AK13" s="91">
        <v>30500</v>
      </c>
      <c r="AL13" s="89">
        <v>0</v>
      </c>
      <c r="AM13" s="90">
        <v>57952.92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2751700</v>
      </c>
      <c r="BW13" s="77">
        <f t="shared" si="1"/>
        <v>0</v>
      </c>
      <c r="BX13" s="79">
        <f t="shared" si="2"/>
        <v>3474225.22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0</v>
      </c>
      <c r="BP16" s="89">
        <v>0</v>
      </c>
      <c r="BQ16" s="90">
        <v>0</v>
      </c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>
        <v>1000</v>
      </c>
      <c r="E18" s="89">
        <v>0</v>
      </c>
      <c r="F18" s="90">
        <v>1000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2000</v>
      </c>
      <c r="AL18" s="89">
        <v>0</v>
      </c>
      <c r="AM18" s="101">
        <v>2000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3000</v>
      </c>
      <c r="BW18" s="77">
        <f t="shared" si="1"/>
        <v>0</v>
      </c>
      <c r="BX18" s="79">
        <f t="shared" si="2"/>
        <v>3000</v>
      </c>
    </row>
    <row r="19" spans="2:76" ht="14.25">
      <c r="B19" s="13">
        <v>110</v>
      </c>
      <c r="C19" s="25" t="s">
        <v>98</v>
      </c>
      <c r="D19" s="88">
        <v>279350</v>
      </c>
      <c r="E19" s="89">
        <v>0</v>
      </c>
      <c r="F19" s="90">
        <v>291709.45999999996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392866.95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672216.95</v>
      </c>
      <c r="BW19" s="77">
        <f t="shared" si="1"/>
        <v>0</v>
      </c>
      <c r="BX19" s="79">
        <f t="shared" si="2"/>
        <v>291709.45999999996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4396089.25</v>
      </c>
      <c r="E20" s="78">
        <f t="shared" si="3"/>
        <v>0</v>
      </c>
      <c r="F20" s="79">
        <f t="shared" si="3"/>
        <v>4981944.61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2000</v>
      </c>
      <c r="N20" s="78">
        <f t="shared" si="3"/>
        <v>0</v>
      </c>
      <c r="O20" s="77">
        <f t="shared" si="3"/>
        <v>2078.52</v>
      </c>
      <c r="P20" s="98">
        <f t="shared" si="3"/>
        <v>2500</v>
      </c>
      <c r="Q20" s="78">
        <f t="shared" si="3"/>
        <v>0</v>
      </c>
      <c r="R20" s="77">
        <f t="shared" si="3"/>
        <v>4799.84</v>
      </c>
      <c r="S20" s="98">
        <f t="shared" si="3"/>
        <v>139000</v>
      </c>
      <c r="T20" s="78">
        <f t="shared" si="3"/>
        <v>0</v>
      </c>
      <c r="U20" s="77">
        <f t="shared" si="3"/>
        <v>147024.72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3896097.4699999997</v>
      </c>
      <c r="AC20" s="78">
        <f t="shared" si="3"/>
        <v>55419</v>
      </c>
      <c r="AD20" s="77">
        <f t="shared" si="3"/>
        <v>4854898.74</v>
      </c>
      <c r="AE20" s="98">
        <f t="shared" si="3"/>
        <v>14000</v>
      </c>
      <c r="AF20" s="78">
        <f t="shared" si="3"/>
        <v>0</v>
      </c>
      <c r="AG20" s="77">
        <f t="shared" si="3"/>
        <v>17425.4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1823607.5</v>
      </c>
      <c r="AL20" s="78">
        <f t="shared" si="3"/>
        <v>0</v>
      </c>
      <c r="AM20" s="77">
        <f t="shared" si="3"/>
        <v>2080070.7999999998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5000</v>
      </c>
      <c r="AR20" s="78">
        <f t="shared" si="3"/>
        <v>0</v>
      </c>
      <c r="AS20" s="77">
        <f t="shared" si="3"/>
        <v>5000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392866.95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10671161.169999998</v>
      </c>
      <c r="BW20" s="77">
        <f>BW10+BW11+BW12+BW13+BW14+BW15+BW16+BW17+BW18+BW19</f>
        <v>55419</v>
      </c>
      <c r="BX20" s="95">
        <f>BX10+BX11+BX12+BX13+BX14+BX15+BX16+BX17+BX18+BX19</f>
        <v>12093242.629999999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>
        <v>185819.08999999997</v>
      </c>
      <c r="E24" s="89">
        <v>0</v>
      </c>
      <c r="F24" s="90">
        <v>302481.29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/>
      <c r="Q24" s="89"/>
      <c r="R24" s="101"/>
      <c r="S24" s="97">
        <v>74893</v>
      </c>
      <c r="T24" s="89">
        <v>0</v>
      </c>
      <c r="U24" s="101">
        <v>74893</v>
      </c>
      <c r="V24" s="97"/>
      <c r="W24" s="89"/>
      <c r="X24" s="101"/>
      <c r="Y24" s="97"/>
      <c r="Z24" s="89"/>
      <c r="AA24" s="101"/>
      <c r="AB24" s="97">
        <v>1600355.1600000001</v>
      </c>
      <c r="AC24" s="89">
        <v>0</v>
      </c>
      <c r="AD24" s="101">
        <v>2058296.2000000002</v>
      </c>
      <c r="AE24" s="97">
        <v>0</v>
      </c>
      <c r="AF24" s="89">
        <v>0</v>
      </c>
      <c r="AG24" s="101">
        <v>0</v>
      </c>
      <c r="AH24" s="97"/>
      <c r="AI24" s="89"/>
      <c r="AJ24" s="101"/>
      <c r="AK24" s="97">
        <v>306029.25</v>
      </c>
      <c r="AL24" s="89">
        <v>0</v>
      </c>
      <c r="AM24" s="101">
        <v>419135.08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2167096.5</v>
      </c>
      <c r="BW24" s="77">
        <f t="shared" si="4"/>
        <v>0</v>
      </c>
      <c r="BX24" s="79">
        <f t="shared" si="4"/>
        <v>2854805.5700000003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>
        <v>3372.12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3372.12</v>
      </c>
    </row>
    <row r="26" spans="2:76" ht="14.2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7708.99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7708.99</v>
      </c>
    </row>
    <row r="27" spans="2:76" ht="14.2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>
        <v>0</v>
      </c>
      <c r="T27" s="89">
        <v>0</v>
      </c>
      <c r="U27" s="101">
        <v>0</v>
      </c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185819.08999999997</v>
      </c>
      <c r="E28" s="78">
        <f t="shared" si="5"/>
        <v>0</v>
      </c>
      <c r="F28" s="79">
        <f t="shared" si="5"/>
        <v>302481.29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74893</v>
      </c>
      <c r="T28" s="78">
        <f t="shared" si="5"/>
        <v>0</v>
      </c>
      <c r="U28" s="77">
        <f t="shared" si="5"/>
        <v>74893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1600355.1600000001</v>
      </c>
      <c r="AC28" s="78">
        <f t="shared" si="5"/>
        <v>0</v>
      </c>
      <c r="AD28" s="77">
        <f t="shared" si="5"/>
        <v>2069377.3100000003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306029.25</v>
      </c>
      <c r="AL28" s="78">
        <f t="shared" si="6"/>
        <v>0</v>
      </c>
      <c r="AM28" s="77">
        <f t="shared" si="6"/>
        <v>419135.08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2167096.5</v>
      </c>
      <c r="BW28" s="77">
        <f>BW23+BW24+BW25+BW26+BW27</f>
        <v>0</v>
      </c>
      <c r="BX28" s="95">
        <f>BX23+BX24+BX25+BX26+BX27</f>
        <v>2865886.6800000006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1815000</v>
      </c>
      <c r="BS49" s="89">
        <v>0</v>
      </c>
      <c r="BT49" s="101">
        <v>1817246.11</v>
      </c>
      <c r="BU49" s="76"/>
      <c r="BV49" s="85">
        <f aca="true" t="shared" si="15" ref="BV49:BX50">D49+G49+J49+M49+P49+S49+V49+Y49+AB49+AE49+AH49+AK49+AN49+AQ49+AT49+AW49+AZ49+BC49+BF49+BI49+BL49+BO49+BR49</f>
        <v>1815000</v>
      </c>
      <c r="BW49" s="77">
        <f t="shared" si="15"/>
        <v>0</v>
      </c>
      <c r="BX49" s="79">
        <f t="shared" si="15"/>
        <v>1817246.11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405000</v>
      </c>
      <c r="BS50" s="89">
        <v>0</v>
      </c>
      <c r="BT50" s="101">
        <v>424430.85</v>
      </c>
      <c r="BU50" s="76"/>
      <c r="BV50" s="85">
        <f t="shared" si="15"/>
        <v>405000</v>
      </c>
      <c r="BW50" s="77">
        <f t="shared" si="15"/>
        <v>0</v>
      </c>
      <c r="BX50" s="79">
        <f t="shared" si="15"/>
        <v>424430.85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2220000</v>
      </c>
      <c r="BS51" s="78">
        <f>BS49+BS50</f>
        <v>0</v>
      </c>
      <c r="BT51" s="77">
        <f>BT49+BT50</f>
        <v>2241676.96</v>
      </c>
      <c r="BU51" s="85"/>
      <c r="BV51" s="85">
        <f>BV49+BV50</f>
        <v>2220000</v>
      </c>
      <c r="BW51" s="77">
        <f>BW49+BW50</f>
        <v>0</v>
      </c>
      <c r="BX51" s="95">
        <f>BX49+BX50</f>
        <v>2241676.96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4581908.34</v>
      </c>
      <c r="E53" s="86">
        <f t="shared" si="18"/>
        <v>0</v>
      </c>
      <c r="F53" s="86">
        <f t="shared" si="18"/>
        <v>5284425.9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2000</v>
      </c>
      <c r="N53" s="86">
        <f t="shared" si="18"/>
        <v>0</v>
      </c>
      <c r="O53" s="86">
        <f t="shared" si="18"/>
        <v>2078.52</v>
      </c>
      <c r="P53" s="86">
        <f t="shared" si="18"/>
        <v>2500</v>
      </c>
      <c r="Q53" s="86">
        <f t="shared" si="18"/>
        <v>0</v>
      </c>
      <c r="R53" s="86">
        <f t="shared" si="18"/>
        <v>4799.84</v>
      </c>
      <c r="S53" s="86">
        <f t="shared" si="18"/>
        <v>213893</v>
      </c>
      <c r="T53" s="86">
        <f t="shared" si="18"/>
        <v>0</v>
      </c>
      <c r="U53" s="86">
        <f t="shared" si="18"/>
        <v>221917.72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5496452.63</v>
      </c>
      <c r="AC53" s="86">
        <f t="shared" si="18"/>
        <v>55419</v>
      </c>
      <c r="AD53" s="86">
        <f t="shared" si="18"/>
        <v>6924276.050000001</v>
      </c>
      <c r="AE53" s="86">
        <f t="shared" si="18"/>
        <v>14000</v>
      </c>
      <c r="AF53" s="86">
        <f t="shared" si="18"/>
        <v>0</v>
      </c>
      <c r="AG53" s="86">
        <f t="shared" si="18"/>
        <v>17425.4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2129636.75</v>
      </c>
      <c r="AL53" s="86">
        <f t="shared" si="19"/>
        <v>0</v>
      </c>
      <c r="AM53" s="86">
        <f t="shared" si="19"/>
        <v>2499205.88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5000</v>
      </c>
      <c r="AR53" s="86">
        <f t="shared" si="19"/>
        <v>0</v>
      </c>
      <c r="AS53" s="86">
        <f t="shared" si="19"/>
        <v>5000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392866.95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2220000</v>
      </c>
      <c r="BS53" s="86">
        <f t="shared" si="19"/>
        <v>0</v>
      </c>
      <c r="BT53" s="86">
        <f t="shared" si="19"/>
        <v>2241676.96</v>
      </c>
      <c r="BU53" s="86">
        <f>BU8</f>
        <v>0</v>
      </c>
      <c r="BV53" s="102">
        <f>BV8+BV20+BV28+BV35+BV42+BV46+BV51</f>
        <v>15058257.669999998</v>
      </c>
      <c r="BW53" s="87">
        <f>BW20+BW28+BW35+BW42+BW46+BW51</f>
        <v>55419</v>
      </c>
      <c r="BX53" s="87">
        <f>BX20+BX28+BX35+BX42+BX46+BX51</f>
        <v>17200806.27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3558100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3558100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>
        <v>81600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>
        <v>10300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91900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>
        <v>302500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2000</v>
      </c>
      <c r="N12" s="89">
        <v>0</v>
      </c>
      <c r="O12" s="90"/>
      <c r="P12" s="91">
        <v>2500</v>
      </c>
      <c r="Q12" s="89">
        <v>0</v>
      </c>
      <c r="R12" s="90"/>
      <c r="S12" s="91">
        <v>138000</v>
      </c>
      <c r="T12" s="89">
        <v>0</v>
      </c>
      <c r="U12" s="90"/>
      <c r="V12" s="91"/>
      <c r="W12" s="89"/>
      <c r="X12" s="90"/>
      <c r="Y12" s="91"/>
      <c r="Z12" s="89"/>
      <c r="AA12" s="90"/>
      <c r="AB12" s="91">
        <v>1228000</v>
      </c>
      <c r="AC12" s="89">
        <v>0</v>
      </c>
      <c r="AD12" s="90"/>
      <c r="AE12" s="91">
        <v>14000</v>
      </c>
      <c r="AF12" s="89">
        <v>0</v>
      </c>
      <c r="AG12" s="90"/>
      <c r="AH12" s="91"/>
      <c r="AI12" s="89"/>
      <c r="AJ12" s="90"/>
      <c r="AK12" s="91">
        <v>1702500</v>
      </c>
      <c r="AL12" s="89">
        <v>0</v>
      </c>
      <c r="AM12" s="90"/>
      <c r="AN12" s="91"/>
      <c r="AO12" s="89"/>
      <c r="AP12" s="90"/>
      <c r="AQ12" s="91">
        <v>5000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3394500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>
        <v>60200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>
        <v>1000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2654500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30500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2746200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0</v>
      </c>
      <c r="BP16" s="89">
        <v>0</v>
      </c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>
        <v>1000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2000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3000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>
        <v>279350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392866.95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672216.95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4282750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2000</v>
      </c>
      <c r="N20" s="78">
        <f t="shared" si="1"/>
        <v>0</v>
      </c>
      <c r="O20" s="77">
        <f t="shared" si="1"/>
        <v>0</v>
      </c>
      <c r="P20" s="98">
        <f t="shared" si="1"/>
        <v>2500</v>
      </c>
      <c r="Q20" s="78">
        <f t="shared" si="1"/>
        <v>0</v>
      </c>
      <c r="R20" s="77">
        <f t="shared" si="1"/>
        <v>0</v>
      </c>
      <c r="S20" s="98">
        <f t="shared" si="1"/>
        <v>139000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3882500</v>
      </c>
      <c r="AC20" s="78">
        <f t="shared" si="1"/>
        <v>0</v>
      </c>
      <c r="AD20" s="77">
        <f t="shared" si="1"/>
        <v>0</v>
      </c>
      <c r="AE20" s="98">
        <f t="shared" si="1"/>
        <v>14000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1745300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5000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392866.95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10465916.95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/>
      <c r="Z24" s="89"/>
      <c r="AA24" s="101"/>
      <c r="AB24" s="97">
        <v>894000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894000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894000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894000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1815000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1815000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405000</v>
      </c>
      <c r="BS50" s="89">
        <v>0</v>
      </c>
      <c r="BT50" s="101"/>
      <c r="BU50" s="76"/>
      <c r="BV50" s="85">
        <f t="shared" si="9"/>
        <v>405000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2220000</v>
      </c>
      <c r="BS51" s="78">
        <f>BS49+BS50</f>
        <v>0</v>
      </c>
      <c r="BT51" s="77">
        <f>BT49+BT50</f>
        <v>0</v>
      </c>
      <c r="BU51" s="85"/>
      <c r="BV51" s="85">
        <f>BV49+BV50</f>
        <v>2220000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4282750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2000</v>
      </c>
      <c r="N53" s="86">
        <f t="shared" si="11"/>
        <v>0</v>
      </c>
      <c r="O53" s="86">
        <f t="shared" si="11"/>
        <v>0</v>
      </c>
      <c r="P53" s="86">
        <f t="shared" si="11"/>
        <v>2500</v>
      </c>
      <c r="Q53" s="86">
        <f t="shared" si="11"/>
        <v>0</v>
      </c>
      <c r="R53" s="86">
        <f t="shared" si="11"/>
        <v>0</v>
      </c>
      <c r="S53" s="86">
        <f t="shared" si="11"/>
        <v>139000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4776500</v>
      </c>
      <c r="AC53" s="86">
        <f t="shared" si="11"/>
        <v>0</v>
      </c>
      <c r="AD53" s="86">
        <f t="shared" si="11"/>
        <v>0</v>
      </c>
      <c r="AE53" s="86">
        <f t="shared" si="11"/>
        <v>14000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1745300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5000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392866.95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2220000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13579916.95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3558100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3558100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>
        <v>81600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>
        <v>10300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91900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>
        <v>302500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2000</v>
      </c>
      <c r="N12" s="89">
        <v>0</v>
      </c>
      <c r="O12" s="90"/>
      <c r="P12" s="91">
        <v>2500</v>
      </c>
      <c r="Q12" s="89">
        <v>0</v>
      </c>
      <c r="R12" s="90"/>
      <c r="S12" s="91">
        <v>138000</v>
      </c>
      <c r="T12" s="89">
        <v>0</v>
      </c>
      <c r="U12" s="90"/>
      <c r="V12" s="91"/>
      <c r="W12" s="89"/>
      <c r="X12" s="90"/>
      <c r="Y12" s="91"/>
      <c r="Z12" s="89"/>
      <c r="AA12" s="90"/>
      <c r="AB12" s="91">
        <v>1228000</v>
      </c>
      <c r="AC12" s="89">
        <v>0</v>
      </c>
      <c r="AD12" s="90"/>
      <c r="AE12" s="91">
        <v>14000</v>
      </c>
      <c r="AF12" s="89">
        <v>0</v>
      </c>
      <c r="AG12" s="90"/>
      <c r="AH12" s="91"/>
      <c r="AI12" s="89"/>
      <c r="AJ12" s="90"/>
      <c r="AK12" s="91">
        <v>1702500</v>
      </c>
      <c r="AL12" s="89">
        <v>0</v>
      </c>
      <c r="AM12" s="90"/>
      <c r="AN12" s="91"/>
      <c r="AO12" s="89"/>
      <c r="AP12" s="90"/>
      <c r="AQ12" s="91">
        <v>5000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3394500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>
        <v>60200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>
        <v>1000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2654500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30500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2746200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0</v>
      </c>
      <c r="BP16" s="89">
        <v>0</v>
      </c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>
        <v>1000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2000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3000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>
        <v>279350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392866.95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672216.95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4282750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2000</v>
      </c>
      <c r="N20" s="78">
        <f t="shared" si="1"/>
        <v>0</v>
      </c>
      <c r="O20" s="77">
        <f t="shared" si="1"/>
        <v>0</v>
      </c>
      <c r="P20" s="98">
        <f t="shared" si="1"/>
        <v>2500</v>
      </c>
      <c r="Q20" s="78">
        <f t="shared" si="1"/>
        <v>0</v>
      </c>
      <c r="R20" s="77">
        <f t="shared" si="1"/>
        <v>0</v>
      </c>
      <c r="S20" s="98">
        <f t="shared" si="1"/>
        <v>139000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3882500</v>
      </c>
      <c r="AC20" s="78">
        <f t="shared" si="1"/>
        <v>0</v>
      </c>
      <c r="AD20" s="77">
        <f t="shared" si="1"/>
        <v>0</v>
      </c>
      <c r="AE20" s="98">
        <f t="shared" si="1"/>
        <v>14000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1745300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5000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392866.95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10465916.95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/>
      <c r="Z24" s="89"/>
      <c r="AA24" s="101"/>
      <c r="AB24" s="97">
        <v>597600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597600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597600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597600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1815000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1815000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405000</v>
      </c>
      <c r="BS50" s="89">
        <v>0</v>
      </c>
      <c r="BT50" s="101"/>
      <c r="BU50" s="76"/>
      <c r="BV50" s="85">
        <f t="shared" si="9"/>
        <v>405000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2220000</v>
      </c>
      <c r="BS51" s="78">
        <f>BS49+BS50</f>
        <v>0</v>
      </c>
      <c r="BT51" s="77">
        <f>BT49+BT50</f>
        <v>0</v>
      </c>
      <c r="BU51" s="85"/>
      <c r="BV51" s="85">
        <f>BV49+BV50</f>
        <v>2220000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4282750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2000</v>
      </c>
      <c r="N53" s="86">
        <f t="shared" si="11"/>
        <v>0</v>
      </c>
      <c r="O53" s="86">
        <f t="shared" si="11"/>
        <v>0</v>
      </c>
      <c r="P53" s="86">
        <f t="shared" si="11"/>
        <v>2500</v>
      </c>
      <c r="Q53" s="86">
        <f t="shared" si="11"/>
        <v>0</v>
      </c>
      <c r="R53" s="86">
        <f t="shared" si="11"/>
        <v>0</v>
      </c>
      <c r="S53" s="86">
        <f t="shared" si="11"/>
        <v>139000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4480100</v>
      </c>
      <c r="AC53" s="86">
        <f t="shared" si="11"/>
        <v>0</v>
      </c>
      <c r="AD53" s="86">
        <f t="shared" si="11"/>
        <v>0</v>
      </c>
      <c r="AE53" s="86">
        <f t="shared" si="11"/>
        <v>14000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1745300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5000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392866.95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2220000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13283516.95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4.2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2022-02-07T16:08:03Z</dcterms:modified>
  <cp:category/>
  <cp:version/>
  <cp:contentType/>
  <cp:contentStatus/>
</cp:coreProperties>
</file>