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<sst xmlns="http://schemas.openxmlformats.org/spreadsheetml/2006/main" count="30" uniqueCount="24">
  <si>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CATEGORIA</t>
  </si>
  <si>
    <t>NUMERO DIPENDENTI</t>
  </si>
  <si>
    <t>COSTO COMPLESSIVO</t>
  </si>
  <si>
    <t>PROFILO PROFESSIONALE</t>
  </si>
  <si>
    <t>D1</t>
  </si>
  <si>
    <t>A2</t>
  </si>
  <si>
    <t>B2</t>
  </si>
  <si>
    <t>OPERATORE</t>
  </si>
  <si>
    <t>ESECUTORE</t>
  </si>
  <si>
    <t>COLLABORATORE PROFESSIONALE</t>
  </si>
  <si>
    <t>B4</t>
  </si>
  <si>
    <t>B3</t>
  </si>
  <si>
    <t>ISTRUTTORE</t>
  </si>
  <si>
    <t>C1</t>
  </si>
  <si>
    <t>C2</t>
  </si>
  <si>
    <t>C3</t>
  </si>
  <si>
    <t>C5</t>
  </si>
  <si>
    <t>ISTRUTTORE DIRETTIVO</t>
  </si>
  <si>
    <t>D2</t>
  </si>
  <si>
    <t>D3</t>
  </si>
  <si>
    <t>COSTO COMPLESSIVO DEL PERSONALE A TEMPO INDETERMINATO ANNO 2019
(Art. 16 c. 2, d.lgs. n. 33/2013)</t>
  </si>
  <si>
    <t>1 A2 SINO AL 31/10/2019</t>
  </si>
  <si>
    <t>1 C1 SINO AL 08/12/2019</t>
  </si>
  <si>
    <t>COSTO UNITARIO MEDIO (RETRIBUZIONE + CONTRIBUTI+ARRETRATI)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</si>
</sst>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7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3.421875" style="0" customWidth="1"/>
    <col min="2" max="5" width="22.28125" style="0" customWidth="1"/>
  </cols>
  <sheetData>
    <row r="1" spans="1:5" ht="103.5" customHeight="1">
      <c r="A1" s="8" t="s">
        <v>20</v>
      </c>
      <c r="B1" s="8"/>
      <c r="C1" s="8"/>
      <c r="D1" s="8"/>
      <c r="E1" s="9"/>
    </row>
    <row r="2" spans="1:5" ht="51" customHeight="1">
      <c r="A2" s="2" t="s">
        <v>3</v>
      </c>
      <c r="B2" s="2" t="s">
        <v>0</v>
      </c>
      <c r="C2" s="2" t="s">
        <v>1</v>
      </c>
      <c r="D2" s="5" t="s">
        <v>23</v>
      </c>
      <c r="E2" s="2" t="s">
        <v>2</v>
      </c>
    </row>
    <row r="3" spans="1:5" ht="21.75" customHeight="1">
      <c r="A3" s="4" t="s">
        <v>7</v>
      </c>
      <c r="B3" s="7" t="s">
        <v>5</v>
      </c>
      <c r="C3" s="1">
        <v>1</v>
      </c>
      <c r="D3" s="3">
        <f>19644.73+7110.27</f>
        <v>26755</v>
      </c>
      <c r="E3" s="3">
        <f>D3*C3</f>
        <v>26755</v>
      </c>
    </row>
    <row r="4" spans="1:5" ht="15">
      <c r="A4" s="4" t="s">
        <v>8</v>
      </c>
      <c r="B4" s="7" t="s">
        <v>6</v>
      </c>
      <c r="C4" s="1">
        <v>1</v>
      </c>
      <c r="D4" s="3">
        <f>(23654.48+8610.72)</f>
        <v>32265.199999999997</v>
      </c>
      <c r="E4" s="3">
        <f>D4*C4</f>
        <v>32265.199999999997</v>
      </c>
    </row>
    <row r="5" spans="1:5" ht="15">
      <c r="A5" s="4" t="s">
        <v>9</v>
      </c>
      <c r="B5" s="7" t="s">
        <v>11</v>
      </c>
      <c r="C5" s="1">
        <v>1</v>
      </c>
      <c r="D5" s="3">
        <f>23245.4+8520.87</f>
        <v>31766.270000000004</v>
      </c>
      <c r="E5" s="3">
        <f aca="true" t="shared" si="0" ref="E5:E13">D5*C5</f>
        <v>31766.270000000004</v>
      </c>
    </row>
    <row r="6" spans="1:5" ht="15">
      <c r="A6" s="4" t="s">
        <v>9</v>
      </c>
      <c r="B6" s="7" t="s">
        <v>10</v>
      </c>
      <c r="C6" s="1">
        <v>4</v>
      </c>
      <c r="D6" s="3">
        <f>(25744.59+9345.92+23579.85+8230.19+25459.05+8844.92+26059.14+6813.28)/C6</f>
        <v>33519.235</v>
      </c>
      <c r="E6" s="3">
        <f t="shared" si="0"/>
        <v>134076.94</v>
      </c>
    </row>
    <row r="7" spans="1:5" ht="15">
      <c r="A7" s="4" t="s">
        <v>12</v>
      </c>
      <c r="B7" s="7" t="s">
        <v>13</v>
      </c>
      <c r="C7" s="1">
        <v>5</v>
      </c>
      <c r="D7" s="3">
        <f>(25063.88+9176.28+18060.27+6569.57+25078.51+9178.32+25369.19+9274.91+22083.89+8144.3)/C7</f>
        <v>31599.824</v>
      </c>
      <c r="E7" s="3">
        <f t="shared" si="0"/>
        <v>157999.12</v>
      </c>
    </row>
    <row r="8" spans="1:5" ht="15">
      <c r="A8" s="4" t="s">
        <v>12</v>
      </c>
      <c r="B8" s="7" t="s">
        <v>14</v>
      </c>
      <c r="C8" s="1">
        <v>3</v>
      </c>
      <c r="D8" s="3">
        <f>(24905.84+7033.98+26589.8+9240.77+26811.81+9766.6)/C8</f>
        <v>34782.933333333334</v>
      </c>
      <c r="E8" s="3">
        <f t="shared" si="0"/>
        <v>104348.8</v>
      </c>
    </row>
    <row r="9" spans="1:5" ht="15">
      <c r="A9" s="4" t="s">
        <v>12</v>
      </c>
      <c r="B9" s="7" t="s">
        <v>15</v>
      </c>
      <c r="C9" s="1">
        <v>1</v>
      </c>
      <c r="D9" s="3">
        <f>26289.12+9162.53</f>
        <v>35451.65</v>
      </c>
      <c r="E9" s="3">
        <f t="shared" si="0"/>
        <v>35451.65</v>
      </c>
    </row>
    <row r="10" spans="1:5" ht="15">
      <c r="A10" s="4" t="s">
        <v>12</v>
      </c>
      <c r="B10" s="7" t="s">
        <v>16</v>
      </c>
      <c r="C10" s="1">
        <v>1</v>
      </c>
      <c r="D10" s="3">
        <f>27810.61+10199.31</f>
        <v>38009.92</v>
      </c>
      <c r="E10" s="3">
        <f t="shared" si="0"/>
        <v>38009.92</v>
      </c>
    </row>
    <row r="11" spans="1:5" ht="15">
      <c r="A11" s="4" t="s">
        <v>17</v>
      </c>
      <c r="B11" s="7" t="s">
        <v>4</v>
      </c>
      <c r="C11" s="1">
        <v>3</v>
      </c>
      <c r="D11" s="3">
        <f>(26683.09+9794.48+37948.17+13955.95+32944.38+12169.07)/C11</f>
        <v>44498.38</v>
      </c>
      <c r="E11" s="3">
        <f t="shared" si="0"/>
        <v>133495.13999999998</v>
      </c>
    </row>
    <row r="12" spans="1:5" ht="15">
      <c r="A12" s="4" t="s">
        <v>17</v>
      </c>
      <c r="B12" s="7" t="s">
        <v>18</v>
      </c>
      <c r="C12" s="1">
        <v>2</v>
      </c>
      <c r="D12" s="3">
        <f>(34193.76+12622.44+27351.54+10076.65)/C12</f>
        <v>42122.195</v>
      </c>
      <c r="E12" s="3">
        <f t="shared" si="0"/>
        <v>84244.39</v>
      </c>
    </row>
    <row r="13" spans="1:5" ht="15">
      <c r="A13" s="4" t="s">
        <v>17</v>
      </c>
      <c r="B13" s="7" t="s">
        <v>19</v>
      </c>
      <c r="C13" s="1">
        <v>1</v>
      </c>
      <c r="D13" s="3">
        <f>36464.28+12576.68</f>
        <v>49040.96</v>
      </c>
      <c r="E13" s="3">
        <f t="shared" si="0"/>
        <v>49040.96</v>
      </c>
    </row>
    <row r="14" spans="3:5" ht="12.75">
      <c r="C14">
        <f>SUM(C3:C13)</f>
        <v>23</v>
      </c>
      <c r="D14" s="6">
        <f>SUM(D3:D13)</f>
        <v>399811.56733333337</v>
      </c>
      <c r="E14" s="6">
        <f>SUM(E3:E13)</f>
        <v>827453.39</v>
      </c>
    </row>
    <row r="15" ht="12.75">
      <c r="C15" t="s">
        <v>21</v>
      </c>
    </row>
    <row r="16" ht="12.75">
      <c r="C16" t="s">
        <v>22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PaolaPilloni</cp:lastModifiedBy>
  <dcterms:created xsi:type="dcterms:W3CDTF">1996-11-05T10:16:36Z</dcterms:created>
  <dcterms:modified xsi:type="dcterms:W3CDTF">2020-01-07T09:09:58Z</dcterms:modified>
  <cp:category/>
  <cp:version/>
  <cp:contentType/>
  <cp:contentStatus/>
</cp:coreProperties>
</file>