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<sst xmlns="http://schemas.openxmlformats.org/spreadsheetml/2006/main" count="37" uniqueCount="29">
  <si>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CATEGORIA</t>
  </si>
  <si>
    <t>NUMERO DIPENDENTI</t>
  </si>
  <si>
    <t>COSTO COMPLESSIVO</t>
  </si>
  <si>
    <t>PROFILO PROFESSIONALE</t>
  </si>
  <si>
    <t>D1</t>
  </si>
  <si>
    <t>B2</t>
  </si>
  <si>
    <t>ESECUTORE</t>
  </si>
  <si>
    <t>COLLABORATORE PROFESSIONALE</t>
  </si>
  <si>
    <t>B4</t>
  </si>
  <si>
    <t>B3</t>
  </si>
  <si>
    <t>ISTRUTTORE</t>
  </si>
  <si>
    <t>C1</t>
  </si>
  <si>
    <t>C2</t>
  </si>
  <si>
    <t>C3</t>
  </si>
  <si>
    <t>C5</t>
  </si>
  <si>
    <t>ISTRUTTORE DIRETTIVO</t>
  </si>
  <si>
    <t>D2</t>
  </si>
  <si>
    <t>D3</t>
  </si>
  <si>
    <t>1 B3 18H DAL 01/09/2020</t>
  </si>
  <si>
    <t>1 B3 25H DAL 20/05/2020</t>
  </si>
  <si>
    <t>1 B4 SINO AL 31/05/2020</t>
  </si>
  <si>
    <t>COSTO COMPLESSIVO DEL PERSONALE A TEMPO INDETERMINATO ANNO 2020
(Art. 16 c. 2, d.lgs. n. 33/2013)</t>
  </si>
  <si>
    <t>1 D1 SINO AL 30/12/2020</t>
  </si>
  <si>
    <t>COSTO UNITARIO MEDIO (RETRIBUZIONE + CONTRIBUTI)</t>
  </si>
  <si>
    <t>A2</t>
  </si>
  <si>
    <t>1 A2 SALARIO ACCESSORIO 2019</t>
  </si>
  <si>
    <t>1 C1 28 H SINO AL 31/07/2020</t>
  </si>
  <si>
    <t>OPERATORE</t>
  </si>
  <si>
    <t>1 C1 SALARIO ACCESSORIO 2019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</si>
</sst>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7" fontId="3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33.421875" style="0" customWidth="1"/>
    <col min="2" max="5" width="22.28125" style="0" customWidth="1"/>
  </cols>
  <sheetData>
    <row r="1" spans="1:5" ht="103.5" customHeight="1">
      <c r="A1" s="8" t="s">
        <v>21</v>
      </c>
      <c r="B1" s="8"/>
      <c r="C1" s="8"/>
      <c r="D1" s="8"/>
      <c r="E1" s="9"/>
    </row>
    <row r="2" spans="1:5" ht="51" customHeight="1">
      <c r="A2" s="2" t="s">
        <v>3</v>
      </c>
      <c r="B2" s="2" t="s">
        <v>0</v>
      </c>
      <c r="C2" s="2" t="s">
        <v>1</v>
      </c>
      <c r="D2" s="5" t="s">
        <v>23</v>
      </c>
      <c r="E2" s="2" t="s">
        <v>2</v>
      </c>
    </row>
    <row r="3" spans="1:5" ht="17.25" customHeight="1">
      <c r="A3" s="4" t="s">
        <v>27</v>
      </c>
      <c r="B3" s="7" t="s">
        <v>24</v>
      </c>
      <c r="C3" s="1">
        <v>1</v>
      </c>
      <c r="D3" s="3">
        <f>1725.4+557.31</f>
        <v>2282.71</v>
      </c>
      <c r="E3" s="3">
        <f>1725.4+557.31</f>
        <v>2282.71</v>
      </c>
    </row>
    <row r="4" spans="1:5" ht="15">
      <c r="A4" s="4" t="s">
        <v>6</v>
      </c>
      <c r="B4" s="7" t="s">
        <v>5</v>
      </c>
      <c r="C4" s="1">
        <v>1</v>
      </c>
      <c r="D4" s="3">
        <f>24344.04+8819.22</f>
        <v>33163.26</v>
      </c>
      <c r="E4" s="3">
        <f>24344.04+8819.22</f>
        <v>33163.26</v>
      </c>
    </row>
    <row r="5" spans="1:5" ht="15">
      <c r="A5" s="4" t="s">
        <v>7</v>
      </c>
      <c r="B5" s="7" t="s">
        <v>9</v>
      </c>
      <c r="C5" s="1">
        <v>3</v>
      </c>
      <c r="D5" s="3">
        <f>(24711.35+8997.66+4100.3+1493.61+9949.69+3647.6)/3</f>
        <v>17633.403333333332</v>
      </c>
      <c r="E5" s="3">
        <f>24711.35+8997.66+4100.3+1493.61+9949.69+3647.6</f>
        <v>52900.21</v>
      </c>
    </row>
    <row r="6" spans="1:5" ht="15">
      <c r="A6" s="4" t="s">
        <v>7</v>
      </c>
      <c r="B6" s="7" t="s">
        <v>8</v>
      </c>
      <c r="C6" s="1">
        <v>4</v>
      </c>
      <c r="D6" s="3">
        <f>(25286.83+9201.88+23847.32+8317.31+11765.43+4057.22+26403.58+6894.36)/4</f>
        <v>28943.4825</v>
      </c>
      <c r="E6" s="3">
        <f>25286.83+9201.88+23847.32+8317.31+11765.43+4057.22+26403.58+6894.36</f>
        <v>115773.93</v>
      </c>
    </row>
    <row r="7" spans="1:5" ht="15">
      <c r="A7" s="4" t="s">
        <v>10</v>
      </c>
      <c r="B7" s="7" t="s">
        <v>11</v>
      </c>
      <c r="C7" s="1">
        <v>4</v>
      </c>
      <c r="D7" s="3">
        <f>(25572.95+9344.01+10024.06+3589.38+25286.74+9251.33+25930.3+9460.34)/4</f>
        <v>29614.7775</v>
      </c>
      <c r="E7" s="3">
        <f>25572.95+9344.01+10024.06+3589.38+25286.74+9251.33+25930.3+9460.34</f>
        <v>118459.11</v>
      </c>
    </row>
    <row r="8" spans="1:5" ht="15">
      <c r="A8" s="4" t="s">
        <v>10</v>
      </c>
      <c r="B8" s="7" t="s">
        <v>11</v>
      </c>
      <c r="C8" s="1">
        <v>1</v>
      </c>
      <c r="D8" s="3">
        <v>2653.32</v>
      </c>
      <c r="E8" s="3">
        <v>2653.32</v>
      </c>
    </row>
    <row r="9" spans="1:5" ht="15">
      <c r="A9" s="4" t="s">
        <v>10</v>
      </c>
      <c r="B9" s="7" t="s">
        <v>12</v>
      </c>
      <c r="C9" s="1">
        <v>3</v>
      </c>
      <c r="D9" s="3">
        <f>(25408.43+7156.1+27009.28+9377.82+25406.43+9316.45)/3</f>
        <v>34558.17</v>
      </c>
      <c r="E9" s="3">
        <f>25408.43+7156.1+27009.28+9377.82+25406.43+9316.45</f>
        <v>103674.51</v>
      </c>
    </row>
    <row r="10" spans="1:5" ht="15">
      <c r="A10" s="4" t="s">
        <v>10</v>
      </c>
      <c r="B10" s="7" t="s">
        <v>13</v>
      </c>
      <c r="C10" s="1">
        <v>1</v>
      </c>
      <c r="D10" s="3">
        <f>25849.88+9006.19</f>
        <v>34856.07</v>
      </c>
      <c r="E10" s="3">
        <f>25849.88+9006.19</f>
        <v>34856.07</v>
      </c>
    </row>
    <row r="11" spans="1:5" ht="15">
      <c r="A11" s="4" t="s">
        <v>10</v>
      </c>
      <c r="B11" s="7" t="s">
        <v>14</v>
      </c>
      <c r="C11" s="1">
        <v>1</v>
      </c>
      <c r="D11" s="3">
        <f>28132.22+10306.04</f>
        <v>38438.26</v>
      </c>
      <c r="E11" s="3">
        <f>28132.22+10306.04</f>
        <v>38438.26</v>
      </c>
    </row>
    <row r="12" spans="1:5" ht="15">
      <c r="A12" s="4" t="s">
        <v>15</v>
      </c>
      <c r="B12" s="7" t="s">
        <v>4</v>
      </c>
      <c r="C12" s="1">
        <v>3</v>
      </c>
      <c r="D12" s="3">
        <f>(27117.75+9935.3+36961.34+13798.05+33018.59+12298.11)/3</f>
        <v>44376.380000000005</v>
      </c>
      <c r="E12" s="3">
        <f>27117.75+9935.3+36961.34+13798.05+33018.59+12298.11</f>
        <v>133129.14</v>
      </c>
    </row>
    <row r="13" spans="1:5" ht="15">
      <c r="A13" s="4" t="s">
        <v>15</v>
      </c>
      <c r="B13" s="7" t="s">
        <v>16</v>
      </c>
      <c r="C13" s="1">
        <v>2</v>
      </c>
      <c r="D13" s="3">
        <f>(33721.35+12558.01+27131.78+10000.91)/2</f>
        <v>41706.025</v>
      </c>
      <c r="E13" s="3">
        <f>33721.35+12558.01+27131.78+10000.91</f>
        <v>83412.05</v>
      </c>
    </row>
    <row r="14" spans="1:5" ht="15">
      <c r="A14" s="4" t="s">
        <v>15</v>
      </c>
      <c r="B14" s="7" t="s">
        <v>17</v>
      </c>
      <c r="C14" s="1">
        <v>1</v>
      </c>
      <c r="D14" s="3">
        <f>36526.65+12598.58</f>
        <v>49125.23</v>
      </c>
      <c r="E14" s="3">
        <f>36526.65+12598.58</f>
        <v>49125.23</v>
      </c>
    </row>
    <row r="15" spans="4:5" ht="12.75">
      <c r="D15" s="6">
        <f>SUM(D3:D14)</f>
        <v>357351.0883333334</v>
      </c>
      <c r="E15" s="6">
        <f>SUM(E3:E14)</f>
        <v>767867.8</v>
      </c>
    </row>
    <row r="17" spans="3:4" ht="12.75">
      <c r="C17" t="s">
        <v>22</v>
      </c>
      <c r="D17" t="s">
        <v>19</v>
      </c>
    </row>
    <row r="18" spans="3:4" ht="12.75">
      <c r="C18" t="s">
        <v>26</v>
      </c>
      <c r="D18" t="s">
        <v>18</v>
      </c>
    </row>
    <row r="19" ht="12.75">
      <c r="C19" t="s">
        <v>20</v>
      </c>
    </row>
    <row r="20" ht="12.75">
      <c r="C20" t="s">
        <v>25</v>
      </c>
    </row>
    <row r="21" ht="12.75">
      <c r="C21" t="s">
        <v>28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PaolaPilloni</cp:lastModifiedBy>
  <dcterms:created xsi:type="dcterms:W3CDTF">1996-11-05T10:16:36Z</dcterms:created>
  <dcterms:modified xsi:type="dcterms:W3CDTF">2021-01-04T09:48:32Z</dcterms:modified>
  <cp:category/>
  <cp:version/>
  <cp:contentType/>
  <cp:contentStatus/>
</cp:coreProperties>
</file>