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<sst xmlns="http://schemas.openxmlformats.org/spreadsheetml/2006/main" count="39" uniqueCount="30">
  <si>
    <t>CATEGORIA</t>
  </si>
  <si>
    <t>NUMERO DIPENDENTI</t>
  </si>
  <si>
    <t>COSTO COMPLESSIVO</t>
  </si>
  <si>
    <t>PROFILO PROFESSIONALE</t>
  </si>
  <si>
    <t>D1</t>
  </si>
  <si>
    <t>COLLABORATORE PROFESSIONALE</t>
  </si>
  <si>
    <t>B4</t>
  </si>
  <si>
    <t>B3</t>
  </si>
  <si>
    <t>ISTRUTTORE</t>
  </si>
  <si>
    <t>C1</t>
  </si>
  <si>
    <t>C2</t>
  </si>
  <si>
    <t>C3</t>
  </si>
  <si>
    <t>ISTRUTTORE DIRETTIVO</t>
  </si>
  <si>
    <t>D2</t>
  </si>
  <si>
    <t>D3</t>
  </si>
  <si>
    <t>COSTO UNITARIO MEDIO (RETRIBUZIONE + CONTRIBUTI)</t>
  </si>
  <si>
    <t>1 B4 SALARIO ACCESSORIO</t>
  </si>
  <si>
    <t>1 B5 SINO AL 30/06/2021</t>
  </si>
  <si>
    <t>B5</t>
  </si>
  <si>
    <t>COSTO COMPLESSIVO DEL PERSONALE A TEMPO INDETERMINATO ANNO 2021
(Art. 16 c. 2, d.lgs. n. 33/2013)</t>
  </si>
  <si>
    <t>1 C1 DAL 02/08/2021</t>
  </si>
  <si>
    <t>1 C1 DAL 09/08/2021</t>
  </si>
  <si>
    <t>C4</t>
  </si>
  <si>
    <t>C6</t>
  </si>
  <si>
    <t>1 C2 CESSATO SALARIO ACCESSORIO</t>
  </si>
  <si>
    <t>1 D1 CESSATO SALARIO ACCESSORIO</t>
  </si>
  <si>
    <t>D4</t>
  </si>
  <si>
    <t>P.E. RICONOSCIUTE DAL 2021</t>
  </si>
  <si>
    <t>1 B3 P.T. 18 H</t>
  </si>
  <si>
    <t>1 B3 P.T. 25 H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</si>
</sst>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7" fontId="3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7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33.421875" style="0" customWidth="1"/>
    <col min="2" max="5" width="22.28125" style="0" customWidth="1"/>
  </cols>
  <sheetData>
    <row r="1" spans="1:5" ht="103.5" customHeight="1">
      <c r="A1" s="8" t="s">
        <v>19</v>
      </c>
      <c r="B1" s="8"/>
      <c r="C1" s="8"/>
      <c r="D1" s="8"/>
      <c r="E1" s="9"/>
    </row>
    <row r="2" spans="1:5" ht="51" customHeight="1">
      <c r="A2" s="2" t="s">
        <v>3</v>
      </c>
      <c r="B2" s="2" t="s">
        <v>0</v>
      </c>
      <c r="C2" s="2" t="s">
        <v>1</v>
      </c>
      <c r="D2" s="5" t="s">
        <v>15</v>
      </c>
      <c r="E2" s="2" t="s">
        <v>2</v>
      </c>
    </row>
    <row r="3" spans="1:5" ht="15">
      <c r="A3" s="4" t="s">
        <v>5</v>
      </c>
      <c r="B3" s="7" t="s">
        <v>7</v>
      </c>
      <c r="C3" s="1">
        <v>3</v>
      </c>
      <c r="D3" s="3">
        <f>(24493.87+8961.93+11658.01+4273.21+16738.55+6111.22)/3</f>
        <v>24078.930000000004</v>
      </c>
      <c r="E3" s="3">
        <f>(24493.87+8961.93+11658.01+4273.21+16738.55+6111.22)</f>
        <v>72236.79000000001</v>
      </c>
    </row>
    <row r="4" spans="1:5" ht="15">
      <c r="A4" s="4" t="s">
        <v>5</v>
      </c>
      <c r="B4" s="7" t="s">
        <v>6</v>
      </c>
      <c r="C4" s="1">
        <v>2</v>
      </c>
      <c r="D4" s="3">
        <f>(23402.08+8600.26+743.7+240.21)/2</f>
        <v>16493.125000000004</v>
      </c>
      <c r="E4" s="3">
        <f>(23402.08+8600.26+743.7+240.21)</f>
        <v>32986.25000000001</v>
      </c>
    </row>
    <row r="5" spans="1:5" ht="15">
      <c r="A5" s="4" t="s">
        <v>5</v>
      </c>
      <c r="B5" s="7" t="s">
        <v>18</v>
      </c>
      <c r="C5" s="1">
        <v>3</v>
      </c>
      <c r="D5" s="3">
        <f>(24365.35+8902.73+13406.79+4652.88+25015.43+6583.65)/3</f>
        <v>27642.27666666666</v>
      </c>
      <c r="E5" s="3">
        <f>(24365.35+8902.73+13406.79+4652.88+25015.43+6583.65)</f>
        <v>82926.82999999999</v>
      </c>
    </row>
    <row r="6" spans="1:5" ht="15">
      <c r="A6" s="4" t="s">
        <v>8</v>
      </c>
      <c r="B6" s="7" t="s">
        <v>9</v>
      </c>
      <c r="C6" s="1">
        <v>2</v>
      </c>
      <c r="D6" s="3">
        <f>(9590.99+3549.12+9148.41+3359.09)/2</f>
        <v>12823.805</v>
      </c>
      <c r="E6" s="3">
        <f>(9590.99+3549.12+9148.41+3359.09)</f>
        <v>25647.61</v>
      </c>
    </row>
    <row r="7" spans="1:5" ht="15">
      <c r="A7" s="4" t="s">
        <v>8</v>
      </c>
      <c r="B7" s="7" t="s">
        <v>10</v>
      </c>
      <c r="C7" s="1">
        <v>4</v>
      </c>
      <c r="D7" s="3">
        <f>(25783.18+9458.41+24022.59+8268.19+26189.52+9542.24+1214.25+400.33)/4</f>
        <v>26219.6775</v>
      </c>
      <c r="E7" s="3">
        <f>(25783.18+9458.41+24022.59+8268.19+26189.52+9542.24+1214.25+400.33)</f>
        <v>104878.71</v>
      </c>
    </row>
    <row r="8" spans="1:5" ht="15">
      <c r="A8" s="4" t="s">
        <v>8</v>
      </c>
      <c r="B8" s="7" t="s">
        <v>11</v>
      </c>
      <c r="C8" s="1">
        <v>3</v>
      </c>
      <c r="D8" s="3">
        <f>(24910.65+7037.62+26170.49+9143.97+29545.93+10714.03)/3</f>
        <v>35840.89666666667</v>
      </c>
      <c r="E8" s="3">
        <f>(24910.65+7037.62+26170.49+9143.97+29545.93+10714.03)</f>
        <v>107522.69</v>
      </c>
    </row>
    <row r="9" spans="1:5" ht="15">
      <c r="A9" s="4" t="s">
        <v>8</v>
      </c>
      <c r="B9" s="7" t="s">
        <v>22</v>
      </c>
      <c r="C9" s="1">
        <v>1</v>
      </c>
      <c r="D9" s="3">
        <f>28289.37+9852.63</f>
        <v>38142</v>
      </c>
      <c r="E9" s="3">
        <f>28289.37+9852.63</f>
        <v>38142</v>
      </c>
    </row>
    <row r="10" spans="1:5" ht="15">
      <c r="A10" s="4" t="s">
        <v>8</v>
      </c>
      <c r="B10" s="7" t="s">
        <v>23</v>
      </c>
      <c r="C10" s="1">
        <v>1</v>
      </c>
      <c r="D10" s="3">
        <f>28069.36+10285.59</f>
        <v>38354.95</v>
      </c>
      <c r="E10" s="3">
        <f>28069.36+10285.59</f>
        <v>38354.95</v>
      </c>
    </row>
    <row r="11" spans="1:5" ht="15">
      <c r="A11" s="4" t="s">
        <v>12</v>
      </c>
      <c r="B11" s="7" t="s">
        <v>4</v>
      </c>
      <c r="C11" s="1">
        <v>1</v>
      </c>
      <c r="D11" s="3">
        <f>1564.02+505.18</f>
        <v>2069.2</v>
      </c>
      <c r="E11" s="3">
        <f>1564.02+505.18</f>
        <v>2069.2</v>
      </c>
    </row>
    <row r="12" spans="1:5" ht="15">
      <c r="A12" s="4" t="s">
        <v>12</v>
      </c>
      <c r="B12" s="7" t="s">
        <v>13</v>
      </c>
      <c r="C12" s="1">
        <v>2</v>
      </c>
      <c r="D12" s="3">
        <f>(40198.23+14856.96+35826.59+13344.98)/2</f>
        <v>52113.38</v>
      </c>
      <c r="E12" s="3">
        <f>(40198.23+14856.96+35826.59+13344.98)</f>
        <v>104226.76</v>
      </c>
    </row>
    <row r="13" spans="1:5" ht="15">
      <c r="A13" s="4" t="s">
        <v>12</v>
      </c>
      <c r="B13" s="7" t="s">
        <v>14</v>
      </c>
      <c r="C13" s="1">
        <v>2</v>
      </c>
      <c r="D13" s="3">
        <f>(26018.69+9660.95+32892.94+12107.25)/2</f>
        <v>40339.915</v>
      </c>
      <c r="E13" s="3">
        <f>(26018.69+9660.95+32892.94+12107.25)</f>
        <v>80679.83</v>
      </c>
    </row>
    <row r="14" spans="1:5" ht="15">
      <c r="A14" s="4" t="s">
        <v>12</v>
      </c>
      <c r="B14" s="7" t="s">
        <v>26</v>
      </c>
      <c r="C14" s="1">
        <v>1</v>
      </c>
      <c r="D14" s="3">
        <f>39359.66+13565.47</f>
        <v>52925.130000000005</v>
      </c>
      <c r="E14" s="3">
        <f>39359.66+13565.47</f>
        <v>52925.130000000005</v>
      </c>
    </row>
    <row r="15" spans="4:5" ht="12.75">
      <c r="D15" s="6">
        <f>SUM(D3:D14)</f>
        <v>367043.2858333333</v>
      </c>
      <c r="E15" s="6">
        <f>SUM(E3:E14)</f>
        <v>742596.75</v>
      </c>
    </row>
    <row r="16" spans="4:5" ht="12.75">
      <c r="D16" s="6"/>
      <c r="E16" s="6"/>
    </row>
    <row r="17" spans="3:5" ht="12.75">
      <c r="C17" t="s">
        <v>28</v>
      </c>
      <c r="D17" s="6"/>
      <c r="E17" s="6"/>
    </row>
    <row r="18" ht="12.75">
      <c r="C18" t="s">
        <v>29</v>
      </c>
    </row>
    <row r="19" ht="12.75">
      <c r="C19" t="s">
        <v>16</v>
      </c>
    </row>
    <row r="20" ht="12.75">
      <c r="C20" t="s">
        <v>17</v>
      </c>
    </row>
    <row r="21" ht="12.75">
      <c r="C21" t="s">
        <v>20</v>
      </c>
    </row>
    <row r="22" ht="12.75">
      <c r="C22" t="s">
        <v>21</v>
      </c>
    </row>
    <row r="23" ht="12.75">
      <c r="C23" t="s">
        <v>24</v>
      </c>
    </row>
    <row r="24" ht="12.75">
      <c r="C24" t="s">
        <v>25</v>
      </c>
    </row>
    <row r="25" ht="12.75">
      <c r="C25" t="s">
        <v>27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PaolaPilloni</cp:lastModifiedBy>
  <dcterms:created xsi:type="dcterms:W3CDTF">1996-11-05T10:16:36Z</dcterms:created>
  <dcterms:modified xsi:type="dcterms:W3CDTF">2022-06-01T08:44:13Z</dcterms:modified>
  <cp:category/>
  <cp:version/>
  <cp:contentType/>
  <cp:contentStatus/>
</cp:coreProperties>
</file>