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'Debiti'!$A$1:$AB$143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<sst xmlns="http://schemas.openxmlformats.org/spreadsheetml/2006/main" count="1256" uniqueCount="402">
  <si>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</si>
  <si>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</si>
  <si>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</si>
  <si>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</si>
  <si>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</si>
  <si>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</si>
  <si>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</si>
  <si>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</si>
  <si>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</si>
  <si>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</si>
  <si>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</si>
  <si>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</si>
  <si>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</si>
  <si>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</si>
  <si>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</si>
  <si>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</si>
  <si>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</si>
  <si>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</si>
  <si>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</si>
  <si>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</si>
  <si>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</si>
  <si>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</si>
  <si>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</si>
  <si>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</si>
  <si>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</si>
  <si>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</si>
  <si>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</si>
  <si>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</si>
  <si>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</si>
  <si>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</si>
  <si>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</si>
  <si>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</si>
  <si>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</si>
  <si>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</si>
  <si>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</si>
  <si>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</si>
  <si>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</si>
  <si>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</si>
  <si>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</si>
  <si>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</si>
  <si>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</si>
  <si>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</si>
  <si>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</si>
  <si>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</si>
  <si>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</si>
  <si>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</si>
  <si>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</si>
  <si>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</si>
  <si>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</si>
  <si>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</si>
  <si>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</si>
  <si>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</si>
  <si>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</si>
  <si>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</si>
  <si>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</si>
  <si>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</si>
  <si>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</si>
  <si>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</si>
  <si>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</si>
  <si>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</si>
  <si>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</si>
  <si>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</si>
  <si>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</si>
  <si>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</si>
  <si>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</si>
  <si>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</si>
  <si>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</si>
  <si>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</si>
  <si>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</si>
  <si>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</si>
  <si>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</si>
  <si>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</si>
  <si>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</si>
  <si>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</si>
  <si>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</si>
  <si>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</si>
  <si>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</si>
  <si>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</si>
  <si>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</si>
  <si>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</si>
  <si>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</si>
  <si>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</si>
  <si>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</si>
  <si>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</si>
  <si>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</si>
  <si>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</si>
  <si>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</si>
  <si>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</si>
  <si>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</si>
  <si>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</si>
  <si>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</si>
  <si>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</si>
  <si>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</si>
  <si>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</si>
  <si>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</si>
  <si>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</si>
  <si>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</si>
  <si>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</si>
  <si>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</si>
  <si>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</si>
  <si>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</si>
  <si>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</si>
  <si>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</si>
  <si>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</si>
  <si>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</si>
  <si>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</si>
  <si>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</si>
  <si>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</si>
  <si>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</si>
  <si>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</si>
  <si>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</si>
  <si>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</si>
  <si>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Urzulei</t>
  </si>
  <si>
    <t>Pubblicazione Prospetto attestante l'Importo dei Pagamenti relativi a Transazioni Commerciali effettuati dopo la Scadenza (Art 41 comma 1 D.L. 66/2014) alla data del 31/12/2020</t>
  </si>
  <si>
    <t>Vengono visualizzate tutte le Fatture PAGATE DOPO LA SCADENZA alla Data del 31/12/2020</t>
  </si>
  <si>
    <t>DI CUI AL NETTO DELL'IVA SPLIT PAYMENT:</t>
  </si>
  <si>
    <t>Pagamento</t>
  </si>
  <si>
    <t>01/04/2020</t>
  </si>
  <si>
    <t>0150020200000009800</t>
  </si>
  <si>
    <t>28/01/2020</t>
  </si>
  <si>
    <t>B/Bollettazione</t>
  </si>
  <si>
    <t>SI</t>
  </si>
  <si>
    <t>ZBB26AEC26</t>
  </si>
  <si>
    <t>06/02/2020</t>
  </si>
  <si>
    <t>Abbanoa S.p.A.</t>
  </si>
  <si>
    <t>02934390929</t>
  </si>
  <si>
    <t>UFFTEC</t>
  </si>
  <si>
    <t>UFFICIO TECNICO</t>
  </si>
  <si>
    <t>06/04/2020</t>
  </si>
  <si>
    <t>05/04/2020</t>
  </si>
  <si>
    <t>0150020200000009900</t>
  </si>
  <si>
    <t>0150020200000010100</t>
  </si>
  <si>
    <t>0150020200000010300</t>
  </si>
  <si>
    <t>0150020200000019300</t>
  </si>
  <si>
    <t>Z672B9C207</t>
  </si>
  <si>
    <t>0150020200000019400</t>
  </si>
  <si>
    <t>0150020200000019500</t>
  </si>
  <si>
    <t>19/10/2020</t>
  </si>
  <si>
    <t>9/2020PA</t>
  </si>
  <si>
    <t>10/10/2020</t>
  </si>
  <si>
    <t>Determinazione a contrattare per l'affidamento alla ditta Agorà di Meloni Annalisa di Tortolì per acquisto di libri e materiale didattico per i bambini della scuola dell'Infanzia.</t>
  </si>
  <si>
    <t>Z1C2D3EBFC</t>
  </si>
  <si>
    <t>12/10/2020</t>
  </si>
  <si>
    <t>AGORA' di Meloni Annalisa</t>
  </si>
  <si>
    <t>01200120911</t>
  </si>
  <si>
    <t>MLNNLS70H43B354V</t>
  </si>
  <si>
    <t>10/12/2020</t>
  </si>
  <si>
    <t>09/12/2020</t>
  </si>
  <si>
    <t>03/02/2020</t>
  </si>
  <si>
    <t>FATTPA 9_20</t>
  </si>
  <si>
    <t>20/01/2020</t>
  </si>
  <si>
    <t>NO</t>
  </si>
  <si>
    <t/>
  </si>
  <si>
    <t>21/01/2020</t>
  </si>
  <si>
    <t>BIANCO ARTURO</t>
  </si>
  <si>
    <t>08799931004</t>
  </si>
  <si>
    <t>BNCRTR54L29M100T</t>
  </si>
  <si>
    <t>AFFGEN</t>
  </si>
  <si>
    <t>AFFARI GENERALI</t>
  </si>
  <si>
    <t>25/03/2020</t>
  </si>
  <si>
    <t>20/03/2020</t>
  </si>
  <si>
    <t>18/05/2020</t>
  </si>
  <si>
    <t>FP/211</t>
  </si>
  <si>
    <t>08/05/2020</t>
  </si>
  <si>
    <t>Servizio di smaltimento dei RRSSUU a discarica autorizzata - impegno di spesa anno 2019.</t>
  </si>
  <si>
    <t>Z622B9D254</t>
  </si>
  <si>
    <t>11/05/2020</t>
  </si>
  <si>
    <t>CONSORZIO ZONA INDUSTRIALE CHILIVANI OZIERI</t>
  </si>
  <si>
    <t>00855530903</t>
  </si>
  <si>
    <t>81000150904</t>
  </si>
  <si>
    <t>13/07/2020</t>
  </si>
  <si>
    <t>07/07/2020</t>
  </si>
  <si>
    <t>05/08/2020</t>
  </si>
  <si>
    <t>FPA 1/20</t>
  </si>
  <si>
    <t>22/06/2020</t>
  </si>
  <si>
    <t>EMERGENZA COVID 19. Fattura relativa ai buoni spesa trasmessi in data 27_04_2020.</t>
  </si>
  <si>
    <t>23/06/2020</t>
  </si>
  <si>
    <t>DITTA CABRAS GIOVANNA</t>
  </si>
  <si>
    <t>00067340919</t>
  </si>
  <si>
    <t>CBRGNN28L53L506R</t>
  </si>
  <si>
    <t>SERVSOC</t>
  </si>
  <si>
    <t>SERVIZI SOCIALI</t>
  </si>
  <si>
    <t>19/09/2020</t>
  </si>
  <si>
    <t>21/08/2020</t>
  </si>
  <si>
    <t>910210211784939</t>
  </si>
  <si>
    <t>10/06/2020</t>
  </si>
  <si>
    <t>Fornitura energia elettrica fabbricato comunale sede PAVS  - rettifica determinazione n. 204/120 del 07/04/2020  e impegno di spesa Enel Spa per il 2020 -    CIG Z542B9C0D4</t>
  </si>
  <si>
    <t>Z542B9C0D4</t>
  </si>
  <si>
    <t>15/06/2020</t>
  </si>
  <si>
    <t>E.N.E.L. Servizio Elettrico S.p.A. - OPT Territoriale SARDEGNA</t>
  </si>
  <si>
    <t>00811720580</t>
  </si>
  <si>
    <t>29/10/2020</t>
  </si>
  <si>
    <t>12/08/2020</t>
  </si>
  <si>
    <t>02/07/2020</t>
  </si>
  <si>
    <t>23/E</t>
  </si>
  <si>
    <t>30/04/2020</t>
  </si>
  <si>
    <t>Contributi per interventi di efficientamento energetico scuola primaria e secondaria (D.L. 34/2019). [Ex.Imp. 2019/505] (Somma Impegnate nell'Esercizio 2019 da riscrivere nell'Esercizio 2020)</t>
  </si>
  <si>
    <t>Z3A2A40290</t>
  </si>
  <si>
    <t>04/05/2020</t>
  </si>
  <si>
    <t>Edilsolution s.r.l.</t>
  </si>
  <si>
    <t>01348870914</t>
  </si>
  <si>
    <t>29/06/2020</t>
  </si>
  <si>
    <t>1 / NC</t>
  </si>
  <si>
    <t>20/07/2020</t>
  </si>
  <si>
    <t>0000920900006550</t>
  </si>
  <si>
    <t>14/05/2020</t>
  </si>
  <si>
    <t>Fornitura energia elettrica fabbricato comunale sede PAVS  - impegno di spesa Enel Spa per il 2020 -    CIG Z542B9C0D4</t>
  </si>
  <si>
    <t>15/05/2020</t>
  </si>
  <si>
    <t>ENEL DISTRIBUZIONE S.P.A. DIREZIONE RETE SARDEGNA</t>
  </si>
  <si>
    <t>05779711000</t>
  </si>
  <si>
    <t>27/07/2020</t>
  </si>
  <si>
    <t>14/07/2020</t>
  </si>
  <si>
    <t>0000920900007490</t>
  </si>
  <si>
    <t>Gestione della rete di impianti fotovoltaici  su tetti  di proprietà del Comune - impegno e liquidazione spesa Enel Distribuzione Spa per le misurazioni dei contatori</t>
  </si>
  <si>
    <t>0000920900007483</t>
  </si>
  <si>
    <t>0000920900007549</t>
  </si>
  <si>
    <t>0000920900007557</t>
  </si>
  <si>
    <t>02/11/2020</t>
  </si>
  <si>
    <t>2020012972</t>
  </si>
  <si>
    <t>24/03/2020</t>
  </si>
  <si>
    <t>CORRISPETTIVO A COPERTURA DEGLI ONERI DI GESTIONE CONVENZIONE: N07H235538807</t>
  </si>
  <si>
    <t>27/03/2020</t>
  </si>
  <si>
    <t>GESTORE DEI SERVIZI ENERGETICI GSE S.P.A.</t>
  </si>
  <si>
    <t>05754381001</t>
  </si>
  <si>
    <t>23/05/2020</t>
  </si>
  <si>
    <t>2020012973</t>
  </si>
  <si>
    <t>CORRISPETTIVO A COPERTURA DEGLI ONERI DI GESTIONE CONVENZIONE: N07H235541807</t>
  </si>
  <si>
    <t>2020012975</t>
  </si>
  <si>
    <t>CORRISPETTIVO A COPERTURA DEGLI ONERI DI GESTIONE CONVENZIONE: N07H235567807</t>
  </si>
  <si>
    <t>2020012976</t>
  </si>
  <si>
    <t>CORRISPETTIVO A COPERTURA DEGLI ONERI DI GESTIONE CONVENZIONE: N07H235572607</t>
  </si>
  <si>
    <t>2020012977</t>
  </si>
  <si>
    <t>CORRISPETTIVO A COPERTURA DEGLI ONERI DI GESTIONE CONVENZIONE: N07H235574707</t>
  </si>
  <si>
    <t>2020012978</t>
  </si>
  <si>
    <t>CORRISPETTIVO A COPERTURA DEGLI ONERI DI GESTIONE CONVENZIONE: N07H235577707</t>
  </si>
  <si>
    <t>2020012979</t>
  </si>
  <si>
    <t>CORRISPETTIVO A COPERTURA DEGLI ONERI DI GESTIONE CONVENZIONE: N07H258958007</t>
  </si>
  <si>
    <t>2020021083</t>
  </si>
  <si>
    <t>DELIB.ARG/elt 74/08-ART.6.1 lett.c SCAMBIO SUL POSTO SSP00220235</t>
  </si>
  <si>
    <t>2020021085</t>
  </si>
  <si>
    <t>DELIB.ARG/elt 74/08-ART.6.1 lett.c SCAMBIO SUL POSTO SSP00220248</t>
  </si>
  <si>
    <t>2020021086</t>
  </si>
  <si>
    <t>DELIB.ARG/elt 74/08-ART.6.1 lett.c SCAMBIO SUL POSTO SSP00220255</t>
  </si>
  <si>
    <t>2020021087</t>
  </si>
  <si>
    <t>DELIB.ARG/elt 74/08-ART.6.1 lett.c SCAMBIO SUL POSTO SSP00220263</t>
  </si>
  <si>
    <t>2020021088</t>
  </si>
  <si>
    <t>DELIB.ARG/elt 74/08-ART.6.1 lett.c SCAMBIO SUL POSTO SSP00220266</t>
  </si>
  <si>
    <t>2020021089</t>
  </si>
  <si>
    <t>DELIB.ARG/elt 74/08-ART.6.1 lett.c SCAMBIO SUL POSTO SSP00220280</t>
  </si>
  <si>
    <t>2020021090</t>
  </si>
  <si>
    <t>DELIB.ARG/elt 74/08-ART.6.1 lett.c SCAMBIO SUL POSTO SSP00220287</t>
  </si>
  <si>
    <t>2020026203</t>
  </si>
  <si>
    <t>DELIB.ARG/elt 74/08-ART.6.1 lett.c SCAMBIO SUL POSTO SSP00407245</t>
  </si>
  <si>
    <t>FATTPA 10_20</t>
  </si>
  <si>
    <t>23/07/2020</t>
  </si>
  <si>
    <t>Lavori supplementari di adeguamento energetico fabbricato adibito a nuova sede comunale di Via Sardegna  - Approvazione perizia suppletiva e di variante e integrazione impegno.</t>
  </si>
  <si>
    <t>7914231606</t>
  </si>
  <si>
    <t>IMPRESA LORRAI GIOVANNI BATTISTA &amp; FIGLI S.N.C.</t>
  </si>
  <si>
    <t>00734310915</t>
  </si>
  <si>
    <t>22/10/2020</t>
  </si>
  <si>
    <t>21/09/2020</t>
  </si>
  <si>
    <t>PJ02048795</t>
  </si>
  <si>
    <t>31/12/2019</t>
  </si>
  <si>
    <t>Impegno di spesa per fornitura carburante auto mezzi comunali.</t>
  </si>
  <si>
    <t>Z072742891</t>
  </si>
  <si>
    <t>07/01/2020</t>
  </si>
  <si>
    <t>Kuwait Petroleum Italia s.p.a.</t>
  </si>
  <si>
    <t>00891951006</t>
  </si>
  <si>
    <t>POLMUN</t>
  </si>
  <si>
    <t>POLIZIA MUNICIPALE</t>
  </si>
  <si>
    <t>16/03/2020</t>
  </si>
  <si>
    <t>03/03/2020</t>
  </si>
  <si>
    <t>08/06/2020</t>
  </si>
  <si>
    <t>0000022/U</t>
  </si>
  <si>
    <t>Lavori di manutenzione straordinaria della viabilità comunale - bitumazione accessi alla S.S. 125.</t>
  </si>
  <si>
    <t>Z622A51DEA</t>
  </si>
  <si>
    <t>MERIDIONAL BETON S.a.s. di Piras Attilio e C.</t>
  </si>
  <si>
    <t>00162140917</t>
  </si>
  <si>
    <t>00252160924</t>
  </si>
  <si>
    <t>16/07/2020</t>
  </si>
  <si>
    <t>30/03/2020</t>
  </si>
  <si>
    <t>110/E</t>
  </si>
  <si>
    <t>FATTURA IMMEDIATA</t>
  </si>
  <si>
    <t>Z6B2C04005</t>
  </si>
  <si>
    <t>OLLSYS COMPUTER s.r.l.</t>
  </si>
  <si>
    <t>00685780918</t>
  </si>
  <si>
    <t>01/06/2020</t>
  </si>
  <si>
    <t>26/05/2020</t>
  </si>
  <si>
    <t>25/09/2020</t>
  </si>
  <si>
    <t>FPA 5/20</t>
  </si>
  <si>
    <t>06/08/2020</t>
  </si>
  <si>
    <t>Lavori di valorizzazione  e manutenzione straordinaria del sito Mannorri di affidamento dell'incarico per redazione dello studio di compatibilità geologicae geotecnica al RTP ing. piras daniel e geologo francesco pistis</t>
  </si>
  <si>
    <t>Z0A2C10471</t>
  </si>
  <si>
    <t>PISTIS FRANCESCO</t>
  </si>
  <si>
    <t>01516810916</t>
  </si>
  <si>
    <t>PSTFNC88E23E441U</t>
  </si>
  <si>
    <t>07/10/2020</t>
  </si>
  <si>
    <t>05/10/2020</t>
  </si>
  <si>
    <t>10/02/2020</t>
  </si>
  <si>
    <t>8720005587</t>
  </si>
  <si>
    <t>Fattura Elettronica relativa all'Identificativo Rendiconto 2104821794</t>
  </si>
  <si>
    <t>Z9326D7E0C</t>
  </si>
  <si>
    <t>22/01/2020</t>
  </si>
  <si>
    <t>POSTE ITALIANE S.p.A.</t>
  </si>
  <si>
    <t>01114601006</t>
  </si>
  <si>
    <t>97103880585</t>
  </si>
  <si>
    <t>RAG</t>
  </si>
  <si>
    <t>SERVIZIO FINANZIARIO</t>
  </si>
  <si>
    <t>22/04/2020</t>
  </si>
  <si>
    <t>21/03/2020</t>
  </si>
  <si>
    <t>8720016540</t>
  </si>
  <si>
    <t>07/02/2020</t>
  </si>
  <si>
    <t>Fattura Elettronica relativa all'Identificativo Rendiconto 2105050228</t>
  </si>
  <si>
    <t>07/04/2020</t>
  </si>
  <si>
    <t>8720056874</t>
  </si>
  <si>
    <t>Fattura Elettronica relativa all'Identificativo Rendiconto 2105750906</t>
  </si>
  <si>
    <t>ZE12CCCD72</t>
  </si>
  <si>
    <t>28/09/2020</t>
  </si>
  <si>
    <t>08/07/2020</t>
  </si>
  <si>
    <t>8720071734</t>
  </si>
  <si>
    <t>03/07/2020</t>
  </si>
  <si>
    <t>Fattura Elettronica relativa all'Identificativo Rendiconto 2105923488</t>
  </si>
  <si>
    <t>06/07/2020</t>
  </si>
  <si>
    <t>01/09/2020</t>
  </si>
  <si>
    <t>04/03/2020</t>
  </si>
  <si>
    <t>505</t>
  </si>
  <si>
    <t>30/12/2019</t>
  </si>
  <si>
    <t>SERVIZIO DI PULIZIA MESE DI DICEMBRE 2019</t>
  </si>
  <si>
    <t>Z1C2865A8D</t>
  </si>
  <si>
    <t>Sikania Service soc. coop. a r.l.</t>
  </si>
  <si>
    <t>01556140851</t>
  </si>
  <si>
    <t>09/03/2020</t>
  </si>
  <si>
    <t>28/02/2020</t>
  </si>
  <si>
    <t>193</t>
  </si>
  <si>
    <t>SERVIZIO DI PULIZIA MESE DI APRILE   2020</t>
  </si>
  <si>
    <t>22/03/2020</t>
  </si>
  <si>
    <t>096</t>
  </si>
  <si>
    <t>12/03/2020</t>
  </si>
  <si>
    <t>CIG: ZDA272988A - Determinazione Area Amministrativa n. 217/73 del 13.03.19 - Incarico Responsabile Protezione dei Dati e formazione del personale Regolamento UE 2016/679- 3 QUADRIMESTRE 2019</t>
  </si>
  <si>
    <t>ZDA272988A</t>
  </si>
  <si>
    <t>13/03/2020</t>
  </si>
  <si>
    <t>SIPAL - Servizi integrati alla P.A. Locale</t>
  </si>
  <si>
    <t>02848400921</t>
  </si>
  <si>
    <t>263/FT2</t>
  </si>
  <si>
    <t>FATTURA</t>
  </si>
  <si>
    <t>Z702A81A88</t>
  </si>
  <si>
    <t>09/01/2020</t>
  </si>
  <si>
    <t>SIST.EL. INFORMATICA</t>
  </si>
  <si>
    <t>00673310918</t>
  </si>
  <si>
    <t>ANAG</t>
  </si>
  <si>
    <t>ANAGRAFE STATO CIVILE ELETTORALE LEVA</t>
  </si>
  <si>
    <t>24/06/2020</t>
  </si>
  <si>
    <t>08/03/2020</t>
  </si>
  <si>
    <t>54/FT2</t>
  </si>
  <si>
    <t>06/05/2020</t>
  </si>
  <si>
    <t>FATTURA Servizio formazione area finanziaria</t>
  </si>
  <si>
    <t>Z332BE2751</t>
  </si>
  <si>
    <t>21/05/2020</t>
  </si>
  <si>
    <t>23/09/2020</t>
  </si>
  <si>
    <t>19/07/2020</t>
  </si>
  <si>
    <t>19/08/2020</t>
  </si>
  <si>
    <t>133/FT2</t>
  </si>
  <si>
    <t>22/07/2020</t>
  </si>
  <si>
    <t>Z742A48DBC</t>
  </si>
  <si>
    <t>24/07/2020</t>
  </si>
  <si>
    <t>26/08/2020</t>
  </si>
  <si>
    <t>23/08/2020</t>
  </si>
  <si>
    <t>16/09/2020</t>
  </si>
  <si>
    <t>137/FT2</t>
  </si>
  <si>
    <t>FATTURA contratto assistenza Siscom</t>
  </si>
  <si>
    <t>ZC92C46B98</t>
  </si>
  <si>
    <t>08/10/2020</t>
  </si>
  <si>
    <t>510/00002</t>
  </si>
  <si>
    <t>31/07/2020</t>
  </si>
  <si>
    <t>Impegno di spesa a favore delle ditta Addicalco di Buccinasco e Ditta Edilemme di Urzulei per spostamento elettroarchivio rotante. [Ex.Imp. 2019/589] (Somma Impegnate nell'Esercizio 2019 da riscrivere nell'Esercizio 2020)</t>
  </si>
  <si>
    <t>Z5B2B5DB9E</t>
  </si>
  <si>
    <t>03/08/2020</t>
  </si>
  <si>
    <t>SOC.R.L. ADDICALCO LOGISTICA</t>
  </si>
  <si>
    <t>09534370151</t>
  </si>
  <si>
    <t>29/09/2020</t>
  </si>
  <si>
    <t>0002101800</t>
  </si>
  <si>
    <t>09/07/2020</t>
  </si>
  <si>
    <t>FATT. IVA SPLIT P.</t>
  </si>
  <si>
    <t>Z1224A7444</t>
  </si>
  <si>
    <t>SOLUZIONE S.R.L.</t>
  </si>
  <si>
    <t>03139650984</t>
  </si>
  <si>
    <t>17/09/2020</t>
  </si>
  <si>
    <t>07/09/2020</t>
  </si>
  <si>
    <t>E000101</t>
  </si>
  <si>
    <t>Premialità 2019 - Periodo dal 01-01-2019 al 31-12-2019</t>
  </si>
  <si>
    <t>ZCE2B9C351</t>
  </si>
  <si>
    <t>18/03/2020</t>
  </si>
  <si>
    <t>TOSSILO S.p.A.</t>
  </si>
  <si>
    <t>01082070911</t>
  </si>
  <si>
    <t>11/08/2020</t>
  </si>
  <si>
    <t>16/05/2020</t>
  </si>
  <si>
    <t>14/04/2020</t>
  </si>
  <si>
    <t>E000151</t>
  </si>
  <si>
    <t>31/03/2020</t>
  </si>
  <si>
    <t>Periodo di riferimento:  dal 01-01-2020 al 31-03-2020</t>
  </si>
  <si>
    <t>10/04/2020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</si>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</sst>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2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2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3" t="s">
        <v>55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2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6" t="s">
        <v>13</v>
      </c>
      <c r="AB4" s="217"/>
      <c r="AC4" s="217"/>
      <c r="AD4" s="217"/>
      <c r="AE4" s="217"/>
      <c r="AF4" s="217"/>
      <c r="AG4" s="218"/>
      <c r="AH4" s="32">
        <v>30</v>
      </c>
    </row>
    <row r="5" spans="1:34" s="15" customFormat="1" ht="22.5" customHeight="1">
      <c r="A5" s="213" t="s">
        <v>14</v>
      </c>
      <c r="B5" s="215"/>
      <c r="C5" s="214"/>
      <c r="D5" s="213" t="s">
        <v>15</v>
      </c>
      <c r="E5" s="215"/>
      <c r="F5" s="215"/>
      <c r="G5" s="215"/>
      <c r="H5" s="214"/>
      <c r="I5" s="213" t="s">
        <v>16</v>
      </c>
      <c r="J5" s="215"/>
      <c r="K5" s="214"/>
      <c r="L5" s="213" t="s">
        <v>1</v>
      </c>
      <c r="M5" s="215"/>
      <c r="N5" s="215"/>
      <c r="O5" s="213" t="s">
        <v>17</v>
      </c>
      <c r="P5" s="214"/>
      <c r="Q5" s="213" t="s">
        <v>18</v>
      </c>
      <c r="R5" s="215"/>
      <c r="S5" s="215"/>
      <c r="T5" s="214"/>
      <c r="U5" s="213" t="s">
        <v>19</v>
      </c>
      <c r="V5" s="215"/>
      <c r="W5" s="215"/>
      <c r="X5" s="58" t="s">
        <v>47</v>
      </c>
      <c r="Y5" s="213" t="s">
        <v>20</v>
      </c>
      <c r="Z5" s="214"/>
      <c r="AA5" s="219" t="s">
        <v>41</v>
      </c>
      <c r="AB5" s="220"/>
      <c r="AC5" s="220"/>
      <c r="AD5" s="220"/>
      <c r="AE5" s="220"/>
      <c r="AF5" s="220"/>
      <c r="AG5" s="220"/>
      <c r="AH5" s="22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19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6"/>
      <c r="AE4" s="242"/>
      <c r="AF4" s="242"/>
      <c r="AG4" s="242"/>
      <c r="AH4" s="243"/>
      <c r="AI4" s="236"/>
    </row>
    <row r="5" spans="1:35" s="90" customFormat="1" ht="22.5" customHeight="1">
      <c r="A5" s="219" t="s">
        <v>14</v>
      </c>
      <c r="B5" s="233"/>
      <c r="C5" s="234"/>
      <c r="D5" s="219" t="s">
        <v>15</v>
      </c>
      <c r="E5" s="233"/>
      <c r="F5" s="233"/>
      <c r="G5" s="233"/>
      <c r="H5" s="233"/>
      <c r="I5" s="233"/>
      <c r="J5" s="233"/>
      <c r="K5" s="234"/>
      <c r="L5" s="219" t="s">
        <v>16</v>
      </c>
      <c r="M5" s="233"/>
      <c r="N5" s="234"/>
      <c r="O5" s="219" t="s">
        <v>1</v>
      </c>
      <c r="P5" s="233"/>
      <c r="Q5" s="233"/>
      <c r="R5" s="219" t="s">
        <v>17</v>
      </c>
      <c r="S5" s="234"/>
      <c r="T5" s="219" t="s">
        <v>18</v>
      </c>
      <c r="U5" s="233"/>
      <c r="V5" s="233"/>
      <c r="W5" s="234"/>
      <c r="X5" s="219" t="s">
        <v>19</v>
      </c>
      <c r="Y5" s="233"/>
      <c r="Z5" s="233"/>
      <c r="AA5" s="103" t="s">
        <v>47</v>
      </c>
      <c r="AB5" s="219" t="s">
        <v>20</v>
      </c>
      <c r="AC5" s="234"/>
      <c r="AD5" s="219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1"/>
      <c r="AK6" s="232"/>
      <c r="AL6" s="23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3" t="s">
        <v>101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58" t="s">
        <v>100</v>
      </c>
      <c r="B5" s="259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67" t="s">
        <v>98</v>
      </c>
      <c r="O5" s="26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48" t="s">
        <v>97</v>
      </c>
      <c r="B7" s="252"/>
      <c r="C7" s="164">
        <f>Debiti!G6</f>
        <v>34197.88</v>
      </c>
      <c r="D7" s="162"/>
      <c r="E7" s="272" t="s">
        <v>111</v>
      </c>
      <c r="F7" s="273"/>
      <c r="G7" s="273"/>
      <c r="H7" s="97"/>
      <c r="I7" s="183"/>
      <c r="J7" s="182"/>
      <c r="K7" s="97"/>
      <c r="L7" s="173"/>
      <c r="M7" s="181"/>
      <c r="N7" s="267" t="s">
        <v>96</v>
      </c>
      <c r="O7" s="268"/>
      <c r="P7" s="26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0" t="s">
        <v>95</v>
      </c>
      <c r="B9" s="266"/>
      <c r="C9" s="174">
        <f>ElencoFatture!O6</f>
        <v>0</v>
      </c>
      <c r="D9" s="175"/>
      <c r="E9" s="260" t="s">
        <v>89</v>
      </c>
      <c r="F9" s="261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0" t="s">
        <v>93</v>
      </c>
      <c r="B10" s="261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0" t="s">
        <v>92</v>
      </c>
      <c r="B11" s="262"/>
      <c r="C11" s="174">
        <f>ElencoFatture!O8</f>
        <v>0</v>
      </c>
      <c r="D11" s="175"/>
      <c r="E11" s="260" t="s">
        <v>89</v>
      </c>
      <c r="F11" s="266"/>
      <c r="G11" s="174">
        <f>C11/100*5</f>
        <v>0</v>
      </c>
      <c r="H11" s="162"/>
      <c r="I11" s="271"/>
      <c r="J11" s="271"/>
      <c r="K11" s="97"/>
      <c r="L11" s="173"/>
      <c r="M11" s="160"/>
      <c r="N11" s="267" t="s">
        <v>91</v>
      </c>
      <c r="O11" s="268"/>
      <c r="P11" s="26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48" t="s">
        <v>90</v>
      </c>
      <c r="B13" s="249"/>
      <c r="C13" s="164">
        <f>C11</f>
        <v>0</v>
      </c>
      <c r="D13" s="172"/>
      <c r="E13" s="248" t="s">
        <v>89</v>
      </c>
      <c r="F13" s="249"/>
      <c r="G13" s="163">
        <f>C13/100*5</f>
        <v>0</v>
      </c>
      <c r="H13" s="162"/>
      <c r="I13" s="253" t="s">
        <v>88</v>
      </c>
      <c r="J13" s="254"/>
      <c r="L13" s="161" t="str">
        <f>IF(C7&lt;=G13,"SI","NO")</f>
        <v>NO</v>
      </c>
      <c r="M13" s="160"/>
      <c r="N13" s="269" t="s">
        <v>87</v>
      </c>
      <c r="O13" s="27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48" t="s">
        <v>86</v>
      </c>
      <c r="B15" s="252"/>
      <c r="C15" s="164">
        <v>0</v>
      </c>
      <c r="D15" s="97"/>
      <c r="E15" s="248" t="s">
        <v>85</v>
      </c>
      <c r="F15" s="249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69" t="s">
        <v>83</v>
      </c>
      <c r="O15" s="27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0" t="s">
        <v>82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19" spans="1:13" ht="15">
      <c r="A19" s="251" t="s">
        <v>81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3" ht="15">
      <c r="A20" s="247" t="s">
        <v>80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47" t="s">
        <v>78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</row>
    <row r="23" spans="1:13" ht="15">
      <c r="A23" s="247" t="s">
        <v>77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</row>
    <row r="24" spans="1:13" ht="15">
      <c r="A24" s="247" t="s">
        <v>76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</row>
    <row r="25" spans="1:13" ht="15">
      <c r="A25" s="247" t="s">
        <v>75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1"/>
  <sheetViews>
    <sheetView showGridLines="0" tabSelected="1" zoomScalePageLayoutView="0" workbookViewId="0" topLeftCell="A34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3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8" t="s">
        <v>72</v>
      </c>
      <c r="B5" s="274"/>
      <c r="C5" s="274"/>
      <c r="D5" s="274"/>
      <c r="E5" s="274"/>
      <c r="F5" s="275"/>
      <c r="G5" s="148">
        <f>(G84)</f>
        <v>40322.69000000001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8" t="s">
        <v>115</v>
      </c>
      <c r="B6" s="274"/>
      <c r="C6" s="274"/>
      <c r="D6" s="274"/>
      <c r="E6" s="274"/>
      <c r="F6" s="274"/>
      <c r="G6" s="297">
        <f>(J84)</f>
        <v>34197.88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19" t="s">
        <v>14</v>
      </c>
      <c r="B8" s="233"/>
      <c r="C8" s="234"/>
      <c r="D8" s="219" t="s">
        <v>15</v>
      </c>
      <c r="E8" s="233"/>
      <c r="F8" s="233"/>
      <c r="G8" s="233"/>
      <c r="H8" s="233"/>
      <c r="I8" s="233"/>
      <c r="J8" s="233"/>
      <c r="K8" s="234"/>
      <c r="L8" s="219" t="s">
        <v>16</v>
      </c>
      <c r="M8" s="233"/>
      <c r="N8" s="234"/>
      <c r="O8" s="219" t="s">
        <v>1</v>
      </c>
      <c r="P8" s="233"/>
      <c r="Q8" s="233"/>
      <c r="R8" s="219" t="s">
        <v>17</v>
      </c>
      <c r="S8" s="234"/>
      <c r="T8" s="219" t="s">
        <v>18</v>
      </c>
      <c r="U8" s="233"/>
      <c r="V8" s="233"/>
      <c r="W8" s="234"/>
      <c r="X8" s="219" t="s">
        <v>19</v>
      </c>
      <c r="Y8" s="233"/>
      <c r="Z8" s="233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121</v>
      </c>
      <c r="C11" s="109" t="s">
        <v>117</v>
      </c>
      <c r="D11" s="298" t="s">
        <v>118</v>
      </c>
      <c r="E11" s="109" t="s">
        <v>119</v>
      </c>
      <c r="F11" s="111" t="s">
        <v>120</v>
      </c>
      <c r="G11" s="112">
        <v>93.58</v>
      </c>
      <c r="H11" s="112">
        <v>8.51</v>
      </c>
      <c r="I11" s="143" t="s">
        <v>121</v>
      </c>
      <c r="J11" s="112">
        <f>IF(I11="SI",G11-H11,G11)</f>
        <v>85.07</v>
      </c>
      <c r="K11" s="299" t="s">
        <v>122</v>
      </c>
      <c r="L11" s="108">
        <v>2020</v>
      </c>
      <c r="M11" s="108">
        <v>733</v>
      </c>
      <c r="N11" s="109" t="s">
        <v>123</v>
      </c>
      <c r="O11" s="111" t="s">
        <v>124</v>
      </c>
      <c r="P11" s="109" t="s">
        <v>125</v>
      </c>
      <c r="Q11" s="109" t="s">
        <v>125</v>
      </c>
      <c r="R11" s="108" t="s">
        <v>126</v>
      </c>
      <c r="S11" s="111" t="s">
        <v>127</v>
      </c>
      <c r="T11" s="108">
        <v>1110711</v>
      </c>
      <c r="U11" s="108">
        <v>1031</v>
      </c>
      <c r="V11" s="108">
        <v>103</v>
      </c>
      <c r="W11" s="108">
        <v>20500</v>
      </c>
      <c r="X11" s="113">
        <v>2019</v>
      </c>
      <c r="Y11" s="113">
        <v>64</v>
      </c>
      <c r="Z11" s="113">
        <v>0</v>
      </c>
      <c r="AA11" s="114" t="s">
        <v>128</v>
      </c>
      <c r="AB11" s="109" t="s">
        <v>129</v>
      </c>
      <c r="AC11" s="107">
        <f>IF(O11=O10,0,1)</f>
        <v>1</v>
      </c>
    </row>
    <row r="12" spans="1:29" ht="15">
      <c r="A12" s="108">
        <v>2020</v>
      </c>
      <c r="B12" s="108">
        <v>122</v>
      </c>
      <c r="C12" s="109" t="s">
        <v>117</v>
      </c>
      <c r="D12" s="298" t="s">
        <v>130</v>
      </c>
      <c r="E12" s="109" t="s">
        <v>119</v>
      </c>
      <c r="F12" s="111" t="s">
        <v>120</v>
      </c>
      <c r="G12" s="112">
        <v>80.36</v>
      </c>
      <c r="H12" s="112">
        <v>7.31</v>
      </c>
      <c r="I12" s="143" t="s">
        <v>121</v>
      </c>
      <c r="J12" s="112">
        <f>IF(I12="SI",G12-H12,G12)</f>
        <v>73.05</v>
      </c>
      <c r="K12" s="299" t="s">
        <v>122</v>
      </c>
      <c r="L12" s="108">
        <v>2020</v>
      </c>
      <c r="M12" s="108">
        <v>728</v>
      </c>
      <c r="N12" s="109" t="s">
        <v>123</v>
      </c>
      <c r="O12" s="111" t="s">
        <v>124</v>
      </c>
      <c r="P12" s="109" t="s">
        <v>125</v>
      </c>
      <c r="Q12" s="109" t="s">
        <v>125</v>
      </c>
      <c r="R12" s="108" t="s">
        <v>126</v>
      </c>
      <c r="S12" s="111" t="s">
        <v>127</v>
      </c>
      <c r="T12" s="108">
        <v>1040111</v>
      </c>
      <c r="U12" s="108">
        <v>4011</v>
      </c>
      <c r="V12" s="108">
        <v>103</v>
      </c>
      <c r="W12" s="108">
        <v>20500</v>
      </c>
      <c r="X12" s="113">
        <v>2019</v>
      </c>
      <c r="Y12" s="113">
        <v>66</v>
      </c>
      <c r="Z12" s="113">
        <v>0</v>
      </c>
      <c r="AA12" s="114" t="s">
        <v>128</v>
      </c>
      <c r="AB12" s="109" t="s">
        <v>129</v>
      </c>
      <c r="AC12" s="107">
        <f>IF(O12=O11,0,1)</f>
        <v>0</v>
      </c>
    </row>
    <row r="13" spans="1:29" ht="15">
      <c r="A13" s="108">
        <v>2020</v>
      </c>
      <c r="B13" s="108">
        <v>124</v>
      </c>
      <c r="C13" s="109" t="s">
        <v>117</v>
      </c>
      <c r="D13" s="298" t="s">
        <v>131</v>
      </c>
      <c r="E13" s="109" t="s">
        <v>119</v>
      </c>
      <c r="F13" s="111" t="s">
        <v>120</v>
      </c>
      <c r="G13" s="112">
        <v>260.18</v>
      </c>
      <c r="H13" s="112">
        <v>23.65</v>
      </c>
      <c r="I13" s="143" t="s">
        <v>121</v>
      </c>
      <c r="J13" s="112">
        <f>IF(I13="SI",G13-H13,G13)</f>
        <v>236.53</v>
      </c>
      <c r="K13" s="299" t="s">
        <v>122</v>
      </c>
      <c r="L13" s="108">
        <v>2020</v>
      </c>
      <c r="M13" s="108">
        <v>734</v>
      </c>
      <c r="N13" s="109" t="s">
        <v>123</v>
      </c>
      <c r="O13" s="111" t="s">
        <v>124</v>
      </c>
      <c r="P13" s="109" t="s">
        <v>125</v>
      </c>
      <c r="Q13" s="109" t="s">
        <v>125</v>
      </c>
      <c r="R13" s="108" t="s">
        <v>126</v>
      </c>
      <c r="S13" s="111" t="s">
        <v>127</v>
      </c>
      <c r="T13" s="108">
        <v>1040211</v>
      </c>
      <c r="U13" s="108">
        <v>4021</v>
      </c>
      <c r="V13" s="108">
        <v>103</v>
      </c>
      <c r="W13" s="108">
        <v>20500</v>
      </c>
      <c r="X13" s="113">
        <v>2019</v>
      </c>
      <c r="Y13" s="113">
        <v>67</v>
      </c>
      <c r="Z13" s="113">
        <v>0</v>
      </c>
      <c r="AA13" s="114" t="s">
        <v>128</v>
      </c>
      <c r="AB13" s="109" t="s">
        <v>129</v>
      </c>
      <c r="AC13" s="107">
        <f>IF(O13=O12,0,1)</f>
        <v>0</v>
      </c>
    </row>
    <row r="14" spans="1:29" ht="15">
      <c r="A14" s="108">
        <v>2020</v>
      </c>
      <c r="B14" s="108">
        <v>125</v>
      </c>
      <c r="C14" s="109" t="s">
        <v>117</v>
      </c>
      <c r="D14" s="298" t="s">
        <v>132</v>
      </c>
      <c r="E14" s="109" t="s">
        <v>119</v>
      </c>
      <c r="F14" s="111" t="s">
        <v>120</v>
      </c>
      <c r="G14" s="112">
        <v>35.9</v>
      </c>
      <c r="H14" s="112">
        <v>3.26</v>
      </c>
      <c r="I14" s="143" t="s">
        <v>121</v>
      </c>
      <c r="J14" s="112">
        <f>IF(I14="SI",G14-H14,G14)</f>
        <v>32.64</v>
      </c>
      <c r="K14" s="299" t="s">
        <v>122</v>
      </c>
      <c r="L14" s="108">
        <v>2020</v>
      </c>
      <c r="M14" s="108">
        <v>732</v>
      </c>
      <c r="N14" s="109" t="s">
        <v>123</v>
      </c>
      <c r="O14" s="111" t="s">
        <v>124</v>
      </c>
      <c r="P14" s="109" t="s">
        <v>125</v>
      </c>
      <c r="Q14" s="109" t="s">
        <v>125</v>
      </c>
      <c r="R14" s="108" t="s">
        <v>126</v>
      </c>
      <c r="S14" s="111" t="s">
        <v>127</v>
      </c>
      <c r="T14" s="108">
        <v>1100211</v>
      </c>
      <c r="U14" s="108">
        <v>12091</v>
      </c>
      <c r="V14" s="108">
        <v>103</v>
      </c>
      <c r="W14" s="108">
        <v>20500</v>
      </c>
      <c r="X14" s="113">
        <v>2019</v>
      </c>
      <c r="Y14" s="113">
        <v>68</v>
      </c>
      <c r="Z14" s="113">
        <v>0</v>
      </c>
      <c r="AA14" s="114" t="s">
        <v>128</v>
      </c>
      <c r="AB14" s="109" t="s">
        <v>129</v>
      </c>
      <c r="AC14" s="107">
        <f>IF(O14=O13,0,1)</f>
        <v>0</v>
      </c>
    </row>
    <row r="15" spans="1:29" ht="15">
      <c r="A15" s="108">
        <v>2020</v>
      </c>
      <c r="B15" s="108">
        <v>126</v>
      </c>
      <c r="C15" s="109" t="s">
        <v>117</v>
      </c>
      <c r="D15" s="298" t="s">
        <v>133</v>
      </c>
      <c r="E15" s="109" t="s">
        <v>119</v>
      </c>
      <c r="F15" s="111" t="s">
        <v>120</v>
      </c>
      <c r="G15" s="112">
        <v>168.79</v>
      </c>
      <c r="H15" s="112">
        <v>36.05</v>
      </c>
      <c r="I15" s="143" t="s">
        <v>121</v>
      </c>
      <c r="J15" s="112">
        <f>IF(I15="SI",G15-H15,G15)</f>
        <v>132.74</v>
      </c>
      <c r="K15" s="299" t="s">
        <v>134</v>
      </c>
      <c r="L15" s="108">
        <v>2020</v>
      </c>
      <c r="M15" s="108">
        <v>730</v>
      </c>
      <c r="N15" s="109" t="s">
        <v>123</v>
      </c>
      <c r="O15" s="111" t="s">
        <v>124</v>
      </c>
      <c r="P15" s="109" t="s">
        <v>125</v>
      </c>
      <c r="Q15" s="109" t="s">
        <v>125</v>
      </c>
      <c r="R15" s="108" t="s">
        <v>126</v>
      </c>
      <c r="S15" s="111" t="s">
        <v>127</v>
      </c>
      <c r="T15" s="108">
        <v>1110711</v>
      </c>
      <c r="U15" s="108">
        <v>1031</v>
      </c>
      <c r="V15" s="108">
        <v>103</v>
      </c>
      <c r="W15" s="108">
        <v>20501</v>
      </c>
      <c r="X15" s="113">
        <v>2019</v>
      </c>
      <c r="Y15" s="113">
        <v>65</v>
      </c>
      <c r="Z15" s="113">
        <v>0</v>
      </c>
      <c r="AA15" s="114" t="s">
        <v>128</v>
      </c>
      <c r="AB15" s="109" t="s">
        <v>129</v>
      </c>
      <c r="AC15" s="107">
        <f>IF(O15=O14,0,1)</f>
        <v>0</v>
      </c>
    </row>
    <row r="16" spans="1:29" ht="15">
      <c r="A16" s="108">
        <v>2020</v>
      </c>
      <c r="B16" s="108">
        <v>126</v>
      </c>
      <c r="C16" s="109" t="s">
        <v>117</v>
      </c>
      <c r="D16" s="298" t="s">
        <v>133</v>
      </c>
      <c r="E16" s="109" t="s">
        <v>119</v>
      </c>
      <c r="F16" s="111" t="s">
        <v>120</v>
      </c>
      <c r="G16" s="112">
        <v>227.73</v>
      </c>
      <c r="H16" s="112">
        <v>0</v>
      </c>
      <c r="I16" s="143" t="s">
        <v>121</v>
      </c>
      <c r="J16" s="112">
        <f>IF(I16="SI",G16-H16,G16)</f>
        <v>227.73</v>
      </c>
      <c r="K16" s="299" t="s">
        <v>134</v>
      </c>
      <c r="L16" s="108">
        <v>2020</v>
      </c>
      <c r="M16" s="108">
        <v>730</v>
      </c>
      <c r="N16" s="109" t="s">
        <v>123</v>
      </c>
      <c r="O16" s="111" t="s">
        <v>124</v>
      </c>
      <c r="P16" s="109" t="s">
        <v>125</v>
      </c>
      <c r="Q16" s="109" t="s">
        <v>125</v>
      </c>
      <c r="R16" s="108" t="s">
        <v>126</v>
      </c>
      <c r="S16" s="111" t="s">
        <v>127</v>
      </c>
      <c r="T16" s="108">
        <v>1110711</v>
      </c>
      <c r="U16" s="108">
        <v>1031</v>
      </c>
      <c r="V16" s="108">
        <v>103</v>
      </c>
      <c r="W16" s="108">
        <v>20500</v>
      </c>
      <c r="X16" s="113">
        <v>2019</v>
      </c>
      <c r="Y16" s="113">
        <v>64</v>
      </c>
      <c r="Z16" s="113">
        <v>0</v>
      </c>
      <c r="AA16" s="114" t="s">
        <v>128</v>
      </c>
      <c r="AB16" s="109" t="s">
        <v>129</v>
      </c>
      <c r="AC16" s="107">
        <f>IF(O16=O15,0,1)</f>
        <v>0</v>
      </c>
    </row>
    <row r="17" spans="1:29" ht="15">
      <c r="A17" s="108">
        <v>2020</v>
      </c>
      <c r="B17" s="108">
        <v>127</v>
      </c>
      <c r="C17" s="109" t="s">
        <v>117</v>
      </c>
      <c r="D17" s="298" t="s">
        <v>135</v>
      </c>
      <c r="E17" s="109" t="s">
        <v>119</v>
      </c>
      <c r="F17" s="111" t="s">
        <v>120</v>
      </c>
      <c r="G17" s="112">
        <v>64.39</v>
      </c>
      <c r="H17" s="112">
        <v>5.85</v>
      </c>
      <c r="I17" s="143" t="s">
        <v>121</v>
      </c>
      <c r="J17" s="112">
        <f>IF(I17="SI",G17-H17,G17)</f>
        <v>58.54</v>
      </c>
      <c r="K17" s="299" t="s">
        <v>122</v>
      </c>
      <c r="L17" s="108">
        <v>2020</v>
      </c>
      <c r="M17" s="108">
        <v>731</v>
      </c>
      <c r="N17" s="109" t="s">
        <v>123</v>
      </c>
      <c r="O17" s="111" t="s">
        <v>124</v>
      </c>
      <c r="P17" s="109" t="s">
        <v>125</v>
      </c>
      <c r="Q17" s="109" t="s">
        <v>125</v>
      </c>
      <c r="R17" s="108" t="s">
        <v>126</v>
      </c>
      <c r="S17" s="111" t="s">
        <v>127</v>
      </c>
      <c r="T17" s="108">
        <v>1060211</v>
      </c>
      <c r="U17" s="108">
        <v>6011</v>
      </c>
      <c r="V17" s="108">
        <v>103</v>
      </c>
      <c r="W17" s="108">
        <v>20500</v>
      </c>
      <c r="X17" s="113">
        <v>2019</v>
      </c>
      <c r="Y17" s="113">
        <v>71</v>
      </c>
      <c r="Z17" s="113">
        <v>0</v>
      </c>
      <c r="AA17" s="114" t="s">
        <v>128</v>
      </c>
      <c r="AB17" s="109" t="s">
        <v>129</v>
      </c>
      <c r="AC17" s="107">
        <f>IF(O17=O16,0,1)</f>
        <v>0</v>
      </c>
    </row>
    <row r="18" spans="1:29" ht="15">
      <c r="A18" s="108">
        <v>2020</v>
      </c>
      <c r="B18" s="108">
        <v>134</v>
      </c>
      <c r="C18" s="109" t="s">
        <v>128</v>
      </c>
      <c r="D18" s="298" t="s">
        <v>136</v>
      </c>
      <c r="E18" s="109" t="s">
        <v>119</v>
      </c>
      <c r="F18" s="111" t="s">
        <v>120</v>
      </c>
      <c r="G18" s="112">
        <v>6.14</v>
      </c>
      <c r="H18" s="112">
        <v>0</v>
      </c>
      <c r="I18" s="143" t="s">
        <v>121</v>
      </c>
      <c r="J18" s="112">
        <f>IF(I18="SI",G18-H18,G18)</f>
        <v>6.14</v>
      </c>
      <c r="K18" s="299" t="s">
        <v>122</v>
      </c>
      <c r="L18" s="108">
        <v>2020</v>
      </c>
      <c r="M18" s="108">
        <v>729</v>
      </c>
      <c r="N18" s="109" t="s">
        <v>123</v>
      </c>
      <c r="O18" s="111" t="s">
        <v>124</v>
      </c>
      <c r="P18" s="109" t="s">
        <v>125</v>
      </c>
      <c r="Q18" s="109" t="s">
        <v>125</v>
      </c>
      <c r="R18" s="108" t="s">
        <v>126</v>
      </c>
      <c r="S18" s="111" t="s">
        <v>127</v>
      </c>
      <c r="T18" s="108">
        <v>1110711</v>
      </c>
      <c r="U18" s="108">
        <v>1031</v>
      </c>
      <c r="V18" s="108">
        <v>103</v>
      </c>
      <c r="W18" s="108">
        <v>20500</v>
      </c>
      <c r="X18" s="113">
        <v>2019</v>
      </c>
      <c r="Y18" s="113">
        <v>64</v>
      </c>
      <c r="Z18" s="113">
        <v>0</v>
      </c>
      <c r="AA18" s="114" t="s">
        <v>128</v>
      </c>
      <c r="AB18" s="109" t="s">
        <v>129</v>
      </c>
      <c r="AC18" s="107">
        <f>IF(O18=O17,0,1)</f>
        <v>0</v>
      </c>
    </row>
    <row r="19" spans="1:29" ht="15">
      <c r="A19" s="108">
        <v>2020</v>
      </c>
      <c r="B19" s="108">
        <v>134</v>
      </c>
      <c r="C19" s="109" t="s">
        <v>128</v>
      </c>
      <c r="D19" s="298" t="s">
        <v>136</v>
      </c>
      <c r="E19" s="109" t="s">
        <v>119</v>
      </c>
      <c r="F19" s="111" t="s">
        <v>120</v>
      </c>
      <c r="G19" s="112">
        <v>101.11</v>
      </c>
      <c r="H19" s="112">
        <v>9.75</v>
      </c>
      <c r="I19" s="143" t="s">
        <v>121</v>
      </c>
      <c r="J19" s="112">
        <f>IF(I19="SI",G19-H19,G19)</f>
        <v>91.36</v>
      </c>
      <c r="K19" s="299" t="s">
        <v>122</v>
      </c>
      <c r="L19" s="108">
        <v>2020</v>
      </c>
      <c r="M19" s="108">
        <v>729</v>
      </c>
      <c r="N19" s="109" t="s">
        <v>123</v>
      </c>
      <c r="O19" s="111" t="s">
        <v>124</v>
      </c>
      <c r="P19" s="109" t="s">
        <v>125</v>
      </c>
      <c r="Q19" s="109" t="s">
        <v>125</v>
      </c>
      <c r="R19" s="108" t="s">
        <v>126</v>
      </c>
      <c r="S19" s="111" t="s">
        <v>127</v>
      </c>
      <c r="T19" s="108">
        <v>1050110</v>
      </c>
      <c r="U19" s="108">
        <v>5021</v>
      </c>
      <c r="V19" s="108">
        <v>103</v>
      </c>
      <c r="W19" s="108">
        <v>20500</v>
      </c>
      <c r="X19" s="113">
        <v>2019</v>
      </c>
      <c r="Y19" s="113">
        <v>73</v>
      </c>
      <c r="Z19" s="113">
        <v>0</v>
      </c>
      <c r="AA19" s="114" t="s">
        <v>128</v>
      </c>
      <c r="AB19" s="109" t="s">
        <v>129</v>
      </c>
      <c r="AC19" s="107">
        <f>IF(O19=O18,0,1)</f>
        <v>0</v>
      </c>
    </row>
    <row r="20" spans="1:29" ht="15">
      <c r="A20" s="108">
        <v>2020</v>
      </c>
      <c r="B20" s="108">
        <v>425</v>
      </c>
      <c r="C20" s="109" t="s">
        <v>137</v>
      </c>
      <c r="D20" s="298" t="s">
        <v>138</v>
      </c>
      <c r="E20" s="109" t="s">
        <v>139</v>
      </c>
      <c r="F20" s="111" t="s">
        <v>140</v>
      </c>
      <c r="G20" s="112">
        <v>750</v>
      </c>
      <c r="H20" s="112">
        <v>40.9</v>
      </c>
      <c r="I20" s="143" t="s">
        <v>121</v>
      </c>
      <c r="J20" s="112">
        <f>IF(I20="SI",G20-H20,G20)</f>
        <v>709.1</v>
      </c>
      <c r="K20" s="299" t="s">
        <v>141</v>
      </c>
      <c r="L20" s="108">
        <v>2020</v>
      </c>
      <c r="M20" s="108">
        <v>5756</v>
      </c>
      <c r="N20" s="109" t="s">
        <v>142</v>
      </c>
      <c r="O20" s="111" t="s">
        <v>143</v>
      </c>
      <c r="P20" s="109" t="s">
        <v>144</v>
      </c>
      <c r="Q20" s="109" t="s">
        <v>145</v>
      </c>
      <c r="R20" s="108" t="s">
        <v>126</v>
      </c>
      <c r="S20" s="111" t="s">
        <v>127</v>
      </c>
      <c r="T20" s="108">
        <v>1090310</v>
      </c>
      <c r="U20" s="108">
        <v>11011</v>
      </c>
      <c r="V20" s="108">
        <v>103</v>
      </c>
      <c r="W20" s="108">
        <v>20900</v>
      </c>
      <c r="X20" s="113">
        <v>2020</v>
      </c>
      <c r="Y20" s="113">
        <v>209</v>
      </c>
      <c r="Z20" s="113">
        <v>0</v>
      </c>
      <c r="AA20" s="114" t="s">
        <v>146</v>
      </c>
      <c r="AB20" s="109" t="s">
        <v>147</v>
      </c>
      <c r="AC20" s="107">
        <f>IF(O20=O19,0,1)</f>
        <v>1</v>
      </c>
    </row>
    <row r="21" spans="1:29" ht="15">
      <c r="A21" s="108">
        <v>2020</v>
      </c>
      <c r="B21" s="108">
        <v>19</v>
      </c>
      <c r="C21" s="109" t="s">
        <v>148</v>
      </c>
      <c r="D21" s="298" t="s">
        <v>149</v>
      </c>
      <c r="E21" s="109" t="s">
        <v>150</v>
      </c>
      <c r="F21" s="111"/>
      <c r="G21" s="112">
        <v>2745</v>
      </c>
      <c r="H21" s="112">
        <v>495</v>
      </c>
      <c r="I21" s="143" t="s">
        <v>151</v>
      </c>
      <c r="J21" s="112">
        <f>IF(I21="SI",G21-H21,G21)</f>
        <v>2745</v>
      </c>
      <c r="K21" s="299" t="s">
        <v>152</v>
      </c>
      <c r="L21" s="108">
        <v>2020</v>
      </c>
      <c r="M21" s="108">
        <v>386</v>
      </c>
      <c r="N21" s="109" t="s">
        <v>153</v>
      </c>
      <c r="O21" s="111" t="s">
        <v>154</v>
      </c>
      <c r="P21" s="109" t="s">
        <v>155</v>
      </c>
      <c r="Q21" s="109" t="s">
        <v>156</v>
      </c>
      <c r="R21" s="108" t="s">
        <v>157</v>
      </c>
      <c r="S21" s="111" t="s">
        <v>158</v>
      </c>
      <c r="T21" s="108">
        <v>1110310</v>
      </c>
      <c r="U21" s="108">
        <v>1111</v>
      </c>
      <c r="V21" s="108">
        <v>103</v>
      </c>
      <c r="W21" s="108">
        <v>29905</v>
      </c>
      <c r="X21" s="113">
        <v>2019</v>
      </c>
      <c r="Y21" s="113">
        <v>47</v>
      </c>
      <c r="Z21" s="113">
        <v>0</v>
      </c>
      <c r="AA21" s="114" t="s">
        <v>159</v>
      </c>
      <c r="AB21" s="109" t="s">
        <v>160</v>
      </c>
      <c r="AC21" s="107">
        <f>IF(O21=O20,0,1)</f>
        <v>1</v>
      </c>
    </row>
    <row r="22" spans="1:29" ht="15">
      <c r="A22" s="108">
        <v>2020</v>
      </c>
      <c r="B22" s="108">
        <v>192</v>
      </c>
      <c r="C22" s="109" t="s">
        <v>161</v>
      </c>
      <c r="D22" s="298" t="s">
        <v>162</v>
      </c>
      <c r="E22" s="109" t="s">
        <v>163</v>
      </c>
      <c r="F22" s="111" t="s">
        <v>164</v>
      </c>
      <c r="G22" s="112">
        <v>53.13</v>
      </c>
      <c r="H22" s="112">
        <v>4.83</v>
      </c>
      <c r="I22" s="143" t="s">
        <v>121</v>
      </c>
      <c r="J22" s="112">
        <f>IF(I22="SI",G22-H22,G22)</f>
        <v>48.300000000000004</v>
      </c>
      <c r="K22" s="299" t="s">
        <v>165</v>
      </c>
      <c r="L22" s="108">
        <v>2020</v>
      </c>
      <c r="M22" s="108">
        <v>2798</v>
      </c>
      <c r="N22" s="109" t="s">
        <v>166</v>
      </c>
      <c r="O22" s="111" t="s">
        <v>167</v>
      </c>
      <c r="P22" s="109" t="s">
        <v>168</v>
      </c>
      <c r="Q22" s="109" t="s">
        <v>169</v>
      </c>
      <c r="R22" s="108" t="s">
        <v>126</v>
      </c>
      <c r="S22" s="111" t="s">
        <v>127</v>
      </c>
      <c r="T22" s="108">
        <v>1010411</v>
      </c>
      <c r="U22" s="108">
        <v>9031</v>
      </c>
      <c r="V22" s="108">
        <v>103</v>
      </c>
      <c r="W22" s="108">
        <v>21504</v>
      </c>
      <c r="X22" s="113">
        <v>2020</v>
      </c>
      <c r="Y22" s="113">
        <v>46</v>
      </c>
      <c r="Z22" s="113">
        <v>0</v>
      </c>
      <c r="AA22" s="114" t="s">
        <v>170</v>
      </c>
      <c r="AB22" s="109" t="s">
        <v>171</v>
      </c>
      <c r="AC22" s="107">
        <f>IF(O22=O21,0,1)</f>
        <v>1</v>
      </c>
    </row>
    <row r="23" spans="1:29" ht="15">
      <c r="A23" s="108">
        <v>2020</v>
      </c>
      <c r="B23" s="108">
        <v>317</v>
      </c>
      <c r="C23" s="109" t="s">
        <v>172</v>
      </c>
      <c r="D23" s="298" t="s">
        <v>173</v>
      </c>
      <c r="E23" s="109" t="s">
        <v>174</v>
      </c>
      <c r="F23" s="111" t="s">
        <v>175</v>
      </c>
      <c r="G23" s="112">
        <v>380</v>
      </c>
      <c r="H23" s="112">
        <v>37.94</v>
      </c>
      <c r="I23" s="143" t="s">
        <v>151</v>
      </c>
      <c r="J23" s="112">
        <f>IF(I23="SI",G23-H23,G23)</f>
        <v>380</v>
      </c>
      <c r="K23" s="299" t="s">
        <v>152</v>
      </c>
      <c r="L23" s="108">
        <v>2020</v>
      </c>
      <c r="M23" s="108">
        <v>3607</v>
      </c>
      <c r="N23" s="109" t="s">
        <v>176</v>
      </c>
      <c r="O23" s="111" t="s">
        <v>177</v>
      </c>
      <c r="P23" s="109" t="s">
        <v>178</v>
      </c>
      <c r="Q23" s="109" t="s">
        <v>179</v>
      </c>
      <c r="R23" s="108" t="s">
        <v>180</v>
      </c>
      <c r="S23" s="111" t="s">
        <v>181</v>
      </c>
      <c r="T23" s="108">
        <v>1100405</v>
      </c>
      <c r="U23" s="108">
        <v>4120</v>
      </c>
      <c r="V23" s="108">
        <v>10</v>
      </c>
      <c r="W23" s="108">
        <v>1</v>
      </c>
      <c r="X23" s="113">
        <v>2020</v>
      </c>
      <c r="Y23" s="113">
        <v>257</v>
      </c>
      <c r="Z23" s="113">
        <v>0</v>
      </c>
      <c r="AA23" s="114" t="s">
        <v>182</v>
      </c>
      <c r="AB23" s="109" t="s">
        <v>183</v>
      </c>
      <c r="AC23" s="107">
        <f>IF(O23=O22,0,1)</f>
        <v>1</v>
      </c>
    </row>
    <row r="24" spans="1:29" ht="15">
      <c r="A24" s="108">
        <v>2020</v>
      </c>
      <c r="B24" s="108">
        <v>318</v>
      </c>
      <c r="C24" s="109" t="s">
        <v>172</v>
      </c>
      <c r="D24" s="298" t="s">
        <v>184</v>
      </c>
      <c r="E24" s="109" t="s">
        <v>185</v>
      </c>
      <c r="F24" s="111" t="s">
        <v>186</v>
      </c>
      <c r="G24" s="112">
        <v>162.09</v>
      </c>
      <c r="H24" s="112">
        <v>29.23</v>
      </c>
      <c r="I24" s="143" t="s">
        <v>121</v>
      </c>
      <c r="J24" s="112">
        <f>IF(I24="SI",G24-H24,G24)</f>
        <v>132.86</v>
      </c>
      <c r="K24" s="299" t="s">
        <v>187</v>
      </c>
      <c r="L24" s="108">
        <v>2020</v>
      </c>
      <c r="M24" s="108">
        <v>3451</v>
      </c>
      <c r="N24" s="109" t="s">
        <v>188</v>
      </c>
      <c r="O24" s="111" t="s">
        <v>189</v>
      </c>
      <c r="P24" s="109" t="s">
        <v>190</v>
      </c>
      <c r="Q24" s="109" t="s">
        <v>190</v>
      </c>
      <c r="R24" s="108" t="s">
        <v>126</v>
      </c>
      <c r="S24" s="111" t="s">
        <v>127</v>
      </c>
      <c r="T24" s="108">
        <v>1090310</v>
      </c>
      <c r="U24" s="108">
        <v>11011</v>
      </c>
      <c r="V24" s="108">
        <v>103</v>
      </c>
      <c r="W24" s="108">
        <v>20500</v>
      </c>
      <c r="X24" s="113">
        <v>2020</v>
      </c>
      <c r="Y24" s="113">
        <v>225</v>
      </c>
      <c r="Z24" s="113">
        <v>0</v>
      </c>
      <c r="AA24" s="114" t="s">
        <v>191</v>
      </c>
      <c r="AB24" s="109" t="s">
        <v>192</v>
      </c>
      <c r="AC24" s="107">
        <f>IF(O24=O23,0,1)</f>
        <v>1</v>
      </c>
    </row>
    <row r="25" spans="1:29" ht="15">
      <c r="A25" s="108">
        <v>2020</v>
      </c>
      <c r="B25" s="108">
        <v>257</v>
      </c>
      <c r="C25" s="109" t="s">
        <v>193</v>
      </c>
      <c r="D25" s="298" t="s">
        <v>194</v>
      </c>
      <c r="E25" s="109" t="s">
        <v>195</v>
      </c>
      <c r="F25" s="111" t="s">
        <v>196</v>
      </c>
      <c r="G25" s="112">
        <v>43528.24</v>
      </c>
      <c r="H25" s="112">
        <v>3957.11</v>
      </c>
      <c r="I25" s="143" t="s">
        <v>121</v>
      </c>
      <c r="J25" s="112">
        <f>IF(I25="SI",G25-H25,G25)</f>
        <v>39571.13</v>
      </c>
      <c r="K25" s="299" t="s">
        <v>197</v>
      </c>
      <c r="L25" s="108">
        <v>2020</v>
      </c>
      <c r="M25" s="108">
        <v>2628</v>
      </c>
      <c r="N25" s="109" t="s">
        <v>198</v>
      </c>
      <c r="O25" s="111" t="s">
        <v>199</v>
      </c>
      <c r="P25" s="109" t="s">
        <v>200</v>
      </c>
      <c r="Q25" s="109" t="s">
        <v>152</v>
      </c>
      <c r="R25" s="108" t="s">
        <v>126</v>
      </c>
      <c r="S25" s="111" t="s">
        <v>127</v>
      </c>
      <c r="T25" s="108">
        <v>1040210</v>
      </c>
      <c r="U25" s="108">
        <v>4022</v>
      </c>
      <c r="V25" s="108">
        <v>202</v>
      </c>
      <c r="W25" s="108">
        <v>11903</v>
      </c>
      <c r="X25" s="113">
        <v>2020</v>
      </c>
      <c r="Y25" s="113">
        <v>67</v>
      </c>
      <c r="Z25" s="113">
        <v>0</v>
      </c>
      <c r="AA25" s="114" t="s">
        <v>193</v>
      </c>
      <c r="AB25" s="109" t="s">
        <v>201</v>
      </c>
      <c r="AC25" s="107">
        <f>IF(O25=O24,0,1)</f>
        <v>1</v>
      </c>
    </row>
    <row r="26" spans="1:29" ht="15">
      <c r="A26" s="108">
        <v>2020</v>
      </c>
      <c r="B26" s="108">
        <v>258</v>
      </c>
      <c r="C26" s="109" t="s">
        <v>193</v>
      </c>
      <c r="D26" s="298" t="s">
        <v>202</v>
      </c>
      <c r="E26" s="109" t="s">
        <v>195</v>
      </c>
      <c r="F26" s="111" t="s">
        <v>196</v>
      </c>
      <c r="G26" s="112">
        <v>-43528.24</v>
      </c>
      <c r="H26" s="112">
        <v>-3957.11</v>
      </c>
      <c r="I26" s="143" t="s">
        <v>121</v>
      </c>
      <c r="J26" s="112">
        <f>IF(I26="SI",G26-H26,G26)</f>
        <v>-39571.13</v>
      </c>
      <c r="K26" s="299" t="s">
        <v>197</v>
      </c>
      <c r="L26" s="108">
        <v>2020</v>
      </c>
      <c r="M26" s="108">
        <v>2627</v>
      </c>
      <c r="N26" s="109" t="s">
        <v>198</v>
      </c>
      <c r="O26" s="111" t="s">
        <v>199</v>
      </c>
      <c r="P26" s="109" t="s">
        <v>200</v>
      </c>
      <c r="Q26" s="109" t="s">
        <v>152</v>
      </c>
      <c r="R26" s="108" t="s">
        <v>126</v>
      </c>
      <c r="S26" s="111" t="s">
        <v>127</v>
      </c>
      <c r="T26" s="108">
        <v>1040210</v>
      </c>
      <c r="U26" s="108">
        <v>4022</v>
      </c>
      <c r="V26" s="108">
        <v>202</v>
      </c>
      <c r="W26" s="108">
        <v>11903</v>
      </c>
      <c r="X26" s="113">
        <v>2020</v>
      </c>
      <c r="Y26" s="113">
        <v>67</v>
      </c>
      <c r="Z26" s="113">
        <v>0</v>
      </c>
      <c r="AA26" s="114" t="s">
        <v>193</v>
      </c>
      <c r="AB26" s="109" t="s">
        <v>201</v>
      </c>
      <c r="AC26" s="107">
        <f>IF(O26=O25,0,1)</f>
        <v>0</v>
      </c>
    </row>
    <row r="27" spans="1:29" ht="15">
      <c r="A27" s="108">
        <v>2020</v>
      </c>
      <c r="B27" s="108">
        <v>278</v>
      </c>
      <c r="C27" s="109" t="s">
        <v>203</v>
      </c>
      <c r="D27" s="298" t="s">
        <v>204</v>
      </c>
      <c r="E27" s="109" t="s">
        <v>205</v>
      </c>
      <c r="F27" s="111" t="s">
        <v>206</v>
      </c>
      <c r="G27" s="112">
        <v>23.19</v>
      </c>
      <c r="H27" s="112">
        <v>4.18</v>
      </c>
      <c r="I27" s="143" t="s">
        <v>121</v>
      </c>
      <c r="J27" s="112">
        <f>IF(I27="SI",G27-H27,G27)</f>
        <v>19.01</v>
      </c>
      <c r="K27" s="299" t="s">
        <v>152</v>
      </c>
      <c r="L27" s="108">
        <v>2020</v>
      </c>
      <c r="M27" s="108">
        <v>2945</v>
      </c>
      <c r="N27" s="109" t="s">
        <v>207</v>
      </c>
      <c r="O27" s="111" t="s">
        <v>208</v>
      </c>
      <c r="P27" s="109" t="s">
        <v>209</v>
      </c>
      <c r="Q27" s="109" t="s">
        <v>152</v>
      </c>
      <c r="R27" s="108" t="s">
        <v>126</v>
      </c>
      <c r="S27" s="111" t="s">
        <v>127</v>
      </c>
      <c r="T27" s="108">
        <v>1120111</v>
      </c>
      <c r="U27" s="108">
        <v>1021</v>
      </c>
      <c r="V27" s="108">
        <v>103</v>
      </c>
      <c r="W27" s="108">
        <v>21300</v>
      </c>
      <c r="X27" s="113">
        <v>2020</v>
      </c>
      <c r="Y27" s="113">
        <v>246</v>
      </c>
      <c r="Z27" s="113">
        <v>0</v>
      </c>
      <c r="AA27" s="114" t="s">
        <v>210</v>
      </c>
      <c r="AB27" s="109" t="s">
        <v>211</v>
      </c>
      <c r="AC27" s="107">
        <f>IF(O27=O26,0,1)</f>
        <v>1</v>
      </c>
    </row>
    <row r="28" spans="1:29" ht="15">
      <c r="A28" s="108">
        <v>2020</v>
      </c>
      <c r="B28" s="108">
        <v>279</v>
      </c>
      <c r="C28" s="109" t="s">
        <v>203</v>
      </c>
      <c r="D28" s="298" t="s">
        <v>212</v>
      </c>
      <c r="E28" s="109" t="s">
        <v>205</v>
      </c>
      <c r="F28" s="111" t="s">
        <v>213</v>
      </c>
      <c r="G28" s="112">
        <v>23.19</v>
      </c>
      <c r="H28" s="112">
        <v>4.18</v>
      </c>
      <c r="I28" s="143" t="s">
        <v>121</v>
      </c>
      <c r="J28" s="112">
        <f>IF(I28="SI",G28-H28,G28)</f>
        <v>19.01</v>
      </c>
      <c r="K28" s="299" t="s">
        <v>152</v>
      </c>
      <c r="L28" s="108">
        <v>2020</v>
      </c>
      <c r="M28" s="108">
        <v>2946</v>
      </c>
      <c r="N28" s="109" t="s">
        <v>207</v>
      </c>
      <c r="O28" s="111" t="s">
        <v>208</v>
      </c>
      <c r="P28" s="109" t="s">
        <v>209</v>
      </c>
      <c r="Q28" s="109" t="s">
        <v>152</v>
      </c>
      <c r="R28" s="108" t="s">
        <v>126</v>
      </c>
      <c r="S28" s="111" t="s">
        <v>127</v>
      </c>
      <c r="T28" s="108">
        <v>1120111</v>
      </c>
      <c r="U28" s="108">
        <v>1021</v>
      </c>
      <c r="V28" s="108">
        <v>103</v>
      </c>
      <c r="W28" s="108">
        <v>21300</v>
      </c>
      <c r="X28" s="113">
        <v>2020</v>
      </c>
      <c r="Y28" s="113">
        <v>246</v>
      </c>
      <c r="Z28" s="113">
        <v>0</v>
      </c>
      <c r="AA28" s="114" t="s">
        <v>210</v>
      </c>
      <c r="AB28" s="109" t="s">
        <v>211</v>
      </c>
      <c r="AC28" s="107">
        <f>IF(O28=O27,0,1)</f>
        <v>0</v>
      </c>
    </row>
    <row r="29" spans="1:29" ht="15">
      <c r="A29" s="108">
        <v>2020</v>
      </c>
      <c r="B29" s="108">
        <v>281</v>
      </c>
      <c r="C29" s="109" t="s">
        <v>210</v>
      </c>
      <c r="D29" s="298" t="s">
        <v>214</v>
      </c>
      <c r="E29" s="109" t="s">
        <v>205</v>
      </c>
      <c r="F29" s="111" t="s">
        <v>213</v>
      </c>
      <c r="G29" s="112">
        <v>23.19</v>
      </c>
      <c r="H29" s="112">
        <v>4.18</v>
      </c>
      <c r="I29" s="143" t="s">
        <v>121</v>
      </c>
      <c r="J29" s="112">
        <f>IF(I29="SI",G29-H29,G29)</f>
        <v>19.01</v>
      </c>
      <c r="K29" s="299" t="s">
        <v>152</v>
      </c>
      <c r="L29" s="108">
        <v>2020</v>
      </c>
      <c r="M29" s="108">
        <v>2944</v>
      </c>
      <c r="N29" s="109" t="s">
        <v>207</v>
      </c>
      <c r="O29" s="111" t="s">
        <v>208</v>
      </c>
      <c r="P29" s="109" t="s">
        <v>209</v>
      </c>
      <c r="Q29" s="109" t="s">
        <v>152</v>
      </c>
      <c r="R29" s="108" t="s">
        <v>157</v>
      </c>
      <c r="S29" s="111" t="s">
        <v>158</v>
      </c>
      <c r="T29" s="108">
        <v>1120111</v>
      </c>
      <c r="U29" s="108">
        <v>1021</v>
      </c>
      <c r="V29" s="108">
        <v>103</v>
      </c>
      <c r="W29" s="108">
        <v>21300</v>
      </c>
      <c r="X29" s="113">
        <v>2020</v>
      </c>
      <c r="Y29" s="113">
        <v>246</v>
      </c>
      <c r="Z29" s="113">
        <v>0</v>
      </c>
      <c r="AA29" s="114" t="s">
        <v>210</v>
      </c>
      <c r="AB29" s="109" t="s">
        <v>211</v>
      </c>
      <c r="AC29" s="107">
        <f>IF(O29=O28,0,1)</f>
        <v>0</v>
      </c>
    </row>
    <row r="30" spans="1:29" ht="15">
      <c r="A30" s="108">
        <v>2020</v>
      </c>
      <c r="B30" s="108">
        <v>282</v>
      </c>
      <c r="C30" s="109" t="s">
        <v>210</v>
      </c>
      <c r="D30" s="298" t="s">
        <v>215</v>
      </c>
      <c r="E30" s="109" t="s">
        <v>205</v>
      </c>
      <c r="F30" s="111" t="s">
        <v>213</v>
      </c>
      <c r="G30" s="112">
        <v>23.19</v>
      </c>
      <c r="H30" s="112">
        <v>4.18</v>
      </c>
      <c r="I30" s="143" t="s">
        <v>121</v>
      </c>
      <c r="J30" s="112">
        <f>IF(I30="SI",G30-H30,G30)</f>
        <v>19.01</v>
      </c>
      <c r="K30" s="299" t="s">
        <v>152</v>
      </c>
      <c r="L30" s="108">
        <v>2020</v>
      </c>
      <c r="M30" s="108">
        <v>2948</v>
      </c>
      <c r="N30" s="109" t="s">
        <v>207</v>
      </c>
      <c r="O30" s="111" t="s">
        <v>208</v>
      </c>
      <c r="P30" s="109" t="s">
        <v>209</v>
      </c>
      <c r="Q30" s="109" t="s">
        <v>152</v>
      </c>
      <c r="R30" s="108" t="s">
        <v>157</v>
      </c>
      <c r="S30" s="111" t="s">
        <v>158</v>
      </c>
      <c r="T30" s="108">
        <v>1120111</v>
      </c>
      <c r="U30" s="108">
        <v>1021</v>
      </c>
      <c r="V30" s="108">
        <v>103</v>
      </c>
      <c r="W30" s="108">
        <v>21300</v>
      </c>
      <c r="X30" s="113">
        <v>2020</v>
      </c>
      <c r="Y30" s="113">
        <v>246</v>
      </c>
      <c r="Z30" s="113">
        <v>0</v>
      </c>
      <c r="AA30" s="114" t="s">
        <v>210</v>
      </c>
      <c r="AB30" s="109" t="s">
        <v>211</v>
      </c>
      <c r="AC30" s="107">
        <f>IF(O30=O29,0,1)</f>
        <v>0</v>
      </c>
    </row>
    <row r="31" spans="1:29" ht="15">
      <c r="A31" s="108">
        <v>2020</v>
      </c>
      <c r="B31" s="108">
        <v>283</v>
      </c>
      <c r="C31" s="109" t="s">
        <v>210</v>
      </c>
      <c r="D31" s="298" t="s">
        <v>216</v>
      </c>
      <c r="E31" s="109" t="s">
        <v>205</v>
      </c>
      <c r="F31" s="111" t="s">
        <v>213</v>
      </c>
      <c r="G31" s="112">
        <v>23.19</v>
      </c>
      <c r="H31" s="112">
        <v>4.18</v>
      </c>
      <c r="I31" s="143" t="s">
        <v>121</v>
      </c>
      <c r="J31" s="112">
        <f>IF(I31="SI",G31-H31,G31)</f>
        <v>19.01</v>
      </c>
      <c r="K31" s="299" t="s">
        <v>152</v>
      </c>
      <c r="L31" s="108">
        <v>2020</v>
      </c>
      <c r="M31" s="108">
        <v>2947</v>
      </c>
      <c r="N31" s="109" t="s">
        <v>207</v>
      </c>
      <c r="O31" s="111" t="s">
        <v>208</v>
      </c>
      <c r="P31" s="109" t="s">
        <v>209</v>
      </c>
      <c r="Q31" s="109" t="s">
        <v>152</v>
      </c>
      <c r="R31" s="108" t="s">
        <v>157</v>
      </c>
      <c r="S31" s="111" t="s">
        <v>158</v>
      </c>
      <c r="T31" s="108">
        <v>1120111</v>
      </c>
      <c r="U31" s="108">
        <v>1021</v>
      </c>
      <c r="V31" s="108">
        <v>103</v>
      </c>
      <c r="W31" s="108">
        <v>21300</v>
      </c>
      <c r="X31" s="113">
        <v>2020</v>
      </c>
      <c r="Y31" s="113">
        <v>246</v>
      </c>
      <c r="Z31" s="113">
        <v>0</v>
      </c>
      <c r="AA31" s="114" t="s">
        <v>210</v>
      </c>
      <c r="AB31" s="109" t="s">
        <v>211</v>
      </c>
      <c r="AC31" s="107">
        <f>IF(O31=O30,0,1)</f>
        <v>0</v>
      </c>
    </row>
    <row r="32" spans="1:29" ht="15">
      <c r="A32" s="108">
        <v>2020</v>
      </c>
      <c r="B32" s="108">
        <v>461</v>
      </c>
      <c r="C32" s="109" t="s">
        <v>217</v>
      </c>
      <c r="D32" s="298" t="s">
        <v>218</v>
      </c>
      <c r="E32" s="109" t="s">
        <v>219</v>
      </c>
      <c r="F32" s="111" t="s">
        <v>220</v>
      </c>
      <c r="G32" s="112">
        <v>14.4</v>
      </c>
      <c r="H32" s="112">
        <v>0</v>
      </c>
      <c r="I32" s="143" t="s">
        <v>121</v>
      </c>
      <c r="J32" s="112">
        <f>IF(I32="SI",G32-H32,G32)</f>
        <v>14.4</v>
      </c>
      <c r="K32" s="299" t="s">
        <v>152</v>
      </c>
      <c r="L32" s="108">
        <v>2020</v>
      </c>
      <c r="M32" s="108">
        <v>1808</v>
      </c>
      <c r="N32" s="109" t="s">
        <v>221</v>
      </c>
      <c r="O32" s="111" t="s">
        <v>222</v>
      </c>
      <c r="P32" s="109" t="s">
        <v>223</v>
      </c>
      <c r="Q32" s="109" t="s">
        <v>152</v>
      </c>
      <c r="R32" s="108" t="s">
        <v>126</v>
      </c>
      <c r="S32" s="111" t="s">
        <v>127</v>
      </c>
      <c r="T32" s="108">
        <v>1010111</v>
      </c>
      <c r="U32" s="108">
        <v>17011</v>
      </c>
      <c r="V32" s="108">
        <v>103</v>
      </c>
      <c r="W32" s="108">
        <v>20599</v>
      </c>
      <c r="X32" s="113">
        <v>2020</v>
      </c>
      <c r="Y32" s="113">
        <v>499</v>
      </c>
      <c r="Z32" s="113">
        <v>0</v>
      </c>
      <c r="AA32" s="114" t="s">
        <v>217</v>
      </c>
      <c r="AB32" s="109" t="s">
        <v>224</v>
      </c>
      <c r="AC32" s="107">
        <f>IF(O32=O31,0,1)</f>
        <v>1</v>
      </c>
    </row>
    <row r="33" spans="1:29" ht="15">
      <c r="A33" s="108">
        <v>2020</v>
      </c>
      <c r="B33" s="108">
        <v>461</v>
      </c>
      <c r="C33" s="109" t="s">
        <v>217</v>
      </c>
      <c r="D33" s="298" t="s">
        <v>218</v>
      </c>
      <c r="E33" s="109" t="s">
        <v>219</v>
      </c>
      <c r="F33" s="111" t="s">
        <v>220</v>
      </c>
      <c r="G33" s="112">
        <v>3.17</v>
      </c>
      <c r="H33" s="112">
        <v>3.17</v>
      </c>
      <c r="I33" s="143" t="s">
        <v>121</v>
      </c>
      <c r="J33" s="112">
        <f>IF(I33="SI",G33-H33,G33)</f>
        <v>0</v>
      </c>
      <c r="K33" s="299" t="s">
        <v>152</v>
      </c>
      <c r="L33" s="108">
        <v>2020</v>
      </c>
      <c r="M33" s="108">
        <v>1808</v>
      </c>
      <c r="N33" s="109" t="s">
        <v>221</v>
      </c>
      <c r="O33" s="111" t="s">
        <v>222</v>
      </c>
      <c r="P33" s="109" t="s">
        <v>223</v>
      </c>
      <c r="Q33" s="109" t="s">
        <v>152</v>
      </c>
      <c r="R33" s="108" t="s">
        <v>126</v>
      </c>
      <c r="S33" s="111" t="s">
        <v>127</v>
      </c>
      <c r="T33" s="108">
        <v>1010111</v>
      </c>
      <c r="U33" s="108">
        <v>17011</v>
      </c>
      <c r="V33" s="108">
        <v>103</v>
      </c>
      <c r="W33" s="108">
        <v>20599</v>
      </c>
      <c r="X33" s="113">
        <v>2020</v>
      </c>
      <c r="Y33" s="113">
        <v>499</v>
      </c>
      <c r="Z33" s="113">
        <v>0</v>
      </c>
      <c r="AA33" s="114" t="s">
        <v>217</v>
      </c>
      <c r="AB33" s="109" t="s">
        <v>224</v>
      </c>
      <c r="AC33" s="107">
        <f>IF(O33=O32,0,1)</f>
        <v>0</v>
      </c>
    </row>
    <row r="34" spans="1:29" ht="15">
      <c r="A34" s="108">
        <v>2020</v>
      </c>
      <c r="B34" s="108">
        <v>462</v>
      </c>
      <c r="C34" s="109" t="s">
        <v>217</v>
      </c>
      <c r="D34" s="298" t="s">
        <v>225</v>
      </c>
      <c r="E34" s="109" t="s">
        <v>219</v>
      </c>
      <c r="F34" s="111" t="s">
        <v>226</v>
      </c>
      <c r="G34" s="112">
        <v>14.4</v>
      </c>
      <c r="H34" s="112">
        <v>0</v>
      </c>
      <c r="I34" s="143" t="s">
        <v>121</v>
      </c>
      <c r="J34" s="112">
        <f>IF(I34="SI",G34-H34,G34)</f>
        <v>14.4</v>
      </c>
      <c r="K34" s="299" t="s">
        <v>152</v>
      </c>
      <c r="L34" s="108">
        <v>2020</v>
      </c>
      <c r="M34" s="108">
        <v>1765</v>
      </c>
      <c r="N34" s="109" t="s">
        <v>221</v>
      </c>
      <c r="O34" s="111" t="s">
        <v>222</v>
      </c>
      <c r="P34" s="109" t="s">
        <v>223</v>
      </c>
      <c r="Q34" s="109" t="s">
        <v>152</v>
      </c>
      <c r="R34" s="108" t="s">
        <v>126</v>
      </c>
      <c r="S34" s="111" t="s">
        <v>127</v>
      </c>
      <c r="T34" s="108">
        <v>1010111</v>
      </c>
      <c r="U34" s="108">
        <v>17011</v>
      </c>
      <c r="V34" s="108">
        <v>103</v>
      </c>
      <c r="W34" s="108">
        <v>20599</v>
      </c>
      <c r="X34" s="113">
        <v>2020</v>
      </c>
      <c r="Y34" s="113">
        <v>499</v>
      </c>
      <c r="Z34" s="113">
        <v>0</v>
      </c>
      <c r="AA34" s="114" t="s">
        <v>217</v>
      </c>
      <c r="AB34" s="109" t="s">
        <v>224</v>
      </c>
      <c r="AC34" s="107">
        <f>IF(O34=O33,0,1)</f>
        <v>0</v>
      </c>
    </row>
    <row r="35" spans="1:29" ht="15">
      <c r="A35" s="108">
        <v>2020</v>
      </c>
      <c r="B35" s="108">
        <v>462</v>
      </c>
      <c r="C35" s="109" t="s">
        <v>217</v>
      </c>
      <c r="D35" s="298" t="s">
        <v>225</v>
      </c>
      <c r="E35" s="109" t="s">
        <v>219</v>
      </c>
      <c r="F35" s="111" t="s">
        <v>226</v>
      </c>
      <c r="G35" s="112">
        <v>3.17</v>
      </c>
      <c r="H35" s="112">
        <v>3.17</v>
      </c>
      <c r="I35" s="143" t="s">
        <v>121</v>
      </c>
      <c r="J35" s="112">
        <f>IF(I35="SI",G35-H35,G35)</f>
        <v>0</v>
      </c>
      <c r="K35" s="299" t="s">
        <v>152</v>
      </c>
      <c r="L35" s="108">
        <v>2020</v>
      </c>
      <c r="M35" s="108">
        <v>1765</v>
      </c>
      <c r="N35" s="109" t="s">
        <v>221</v>
      </c>
      <c r="O35" s="111" t="s">
        <v>222</v>
      </c>
      <c r="P35" s="109" t="s">
        <v>223</v>
      </c>
      <c r="Q35" s="109" t="s">
        <v>152</v>
      </c>
      <c r="R35" s="108" t="s">
        <v>126</v>
      </c>
      <c r="S35" s="111" t="s">
        <v>127</v>
      </c>
      <c r="T35" s="108">
        <v>1010111</v>
      </c>
      <c r="U35" s="108">
        <v>17011</v>
      </c>
      <c r="V35" s="108">
        <v>103</v>
      </c>
      <c r="W35" s="108">
        <v>20599</v>
      </c>
      <c r="X35" s="113">
        <v>2020</v>
      </c>
      <c r="Y35" s="113">
        <v>499</v>
      </c>
      <c r="Z35" s="113">
        <v>0</v>
      </c>
      <c r="AA35" s="114" t="s">
        <v>217</v>
      </c>
      <c r="AB35" s="109" t="s">
        <v>224</v>
      </c>
      <c r="AC35" s="107">
        <f>IF(O35=O34,0,1)</f>
        <v>0</v>
      </c>
    </row>
    <row r="36" spans="1:29" ht="15">
      <c r="A36" s="108">
        <v>2020</v>
      </c>
      <c r="B36" s="108">
        <v>463</v>
      </c>
      <c r="C36" s="109" t="s">
        <v>217</v>
      </c>
      <c r="D36" s="298" t="s">
        <v>227</v>
      </c>
      <c r="E36" s="109" t="s">
        <v>219</v>
      </c>
      <c r="F36" s="111" t="s">
        <v>228</v>
      </c>
      <c r="G36" s="112">
        <v>3.33</v>
      </c>
      <c r="H36" s="112">
        <v>3.33</v>
      </c>
      <c r="I36" s="143" t="s">
        <v>121</v>
      </c>
      <c r="J36" s="112">
        <f>IF(I36="SI",G36-H36,G36)</f>
        <v>0</v>
      </c>
      <c r="K36" s="299" t="s">
        <v>152</v>
      </c>
      <c r="L36" s="108">
        <v>2020</v>
      </c>
      <c r="M36" s="108">
        <v>1807</v>
      </c>
      <c r="N36" s="109" t="s">
        <v>221</v>
      </c>
      <c r="O36" s="111" t="s">
        <v>222</v>
      </c>
      <c r="P36" s="109" t="s">
        <v>223</v>
      </c>
      <c r="Q36" s="109" t="s">
        <v>152</v>
      </c>
      <c r="R36" s="108" t="s">
        <v>126</v>
      </c>
      <c r="S36" s="111" t="s">
        <v>127</v>
      </c>
      <c r="T36" s="108">
        <v>1010111</v>
      </c>
      <c r="U36" s="108">
        <v>17011</v>
      </c>
      <c r="V36" s="108">
        <v>103</v>
      </c>
      <c r="W36" s="108">
        <v>20599</v>
      </c>
      <c r="X36" s="113">
        <v>2020</v>
      </c>
      <c r="Y36" s="113">
        <v>499</v>
      </c>
      <c r="Z36" s="113">
        <v>0</v>
      </c>
      <c r="AA36" s="114" t="s">
        <v>217</v>
      </c>
      <c r="AB36" s="109" t="s">
        <v>224</v>
      </c>
      <c r="AC36" s="107">
        <f>IF(O36=O35,0,1)</f>
        <v>0</v>
      </c>
    </row>
    <row r="37" spans="1:29" ht="15">
      <c r="A37" s="108">
        <v>2020</v>
      </c>
      <c r="B37" s="108">
        <v>463</v>
      </c>
      <c r="C37" s="109" t="s">
        <v>217</v>
      </c>
      <c r="D37" s="298" t="s">
        <v>227</v>
      </c>
      <c r="E37" s="109" t="s">
        <v>219</v>
      </c>
      <c r="F37" s="111" t="s">
        <v>228</v>
      </c>
      <c r="G37" s="112">
        <v>15.12</v>
      </c>
      <c r="H37" s="112">
        <v>0</v>
      </c>
      <c r="I37" s="143" t="s">
        <v>121</v>
      </c>
      <c r="J37" s="112">
        <f>IF(I37="SI",G37-H37,G37)</f>
        <v>15.12</v>
      </c>
      <c r="K37" s="299" t="s">
        <v>152</v>
      </c>
      <c r="L37" s="108">
        <v>2020</v>
      </c>
      <c r="M37" s="108">
        <v>1807</v>
      </c>
      <c r="N37" s="109" t="s">
        <v>221</v>
      </c>
      <c r="O37" s="111" t="s">
        <v>222</v>
      </c>
      <c r="P37" s="109" t="s">
        <v>223</v>
      </c>
      <c r="Q37" s="109" t="s">
        <v>152</v>
      </c>
      <c r="R37" s="108" t="s">
        <v>126</v>
      </c>
      <c r="S37" s="111" t="s">
        <v>127</v>
      </c>
      <c r="T37" s="108">
        <v>1010111</v>
      </c>
      <c r="U37" s="108">
        <v>17011</v>
      </c>
      <c r="V37" s="108">
        <v>103</v>
      </c>
      <c r="W37" s="108">
        <v>20599</v>
      </c>
      <c r="X37" s="113">
        <v>2020</v>
      </c>
      <c r="Y37" s="113">
        <v>499</v>
      </c>
      <c r="Z37" s="113">
        <v>0</v>
      </c>
      <c r="AA37" s="114" t="s">
        <v>217</v>
      </c>
      <c r="AB37" s="109" t="s">
        <v>224</v>
      </c>
      <c r="AC37" s="107">
        <f>IF(O37=O36,0,1)</f>
        <v>0</v>
      </c>
    </row>
    <row r="38" spans="1:29" ht="15">
      <c r="A38" s="108">
        <v>2020</v>
      </c>
      <c r="B38" s="108">
        <v>464</v>
      </c>
      <c r="C38" s="109" t="s">
        <v>217</v>
      </c>
      <c r="D38" s="298" t="s">
        <v>229</v>
      </c>
      <c r="E38" s="109" t="s">
        <v>219</v>
      </c>
      <c r="F38" s="111" t="s">
        <v>230</v>
      </c>
      <c r="G38" s="112">
        <v>2.66</v>
      </c>
      <c r="H38" s="112">
        <v>2.66</v>
      </c>
      <c r="I38" s="143" t="s">
        <v>121</v>
      </c>
      <c r="J38" s="112">
        <f>IF(I38="SI",G38-H38,G38)</f>
        <v>0</v>
      </c>
      <c r="K38" s="299" t="s">
        <v>152</v>
      </c>
      <c r="L38" s="108">
        <v>2020</v>
      </c>
      <c r="M38" s="108">
        <v>1798</v>
      </c>
      <c r="N38" s="109" t="s">
        <v>221</v>
      </c>
      <c r="O38" s="111" t="s">
        <v>222</v>
      </c>
      <c r="P38" s="109" t="s">
        <v>223</v>
      </c>
      <c r="Q38" s="109" t="s">
        <v>152</v>
      </c>
      <c r="R38" s="108" t="s">
        <v>126</v>
      </c>
      <c r="S38" s="111" t="s">
        <v>127</v>
      </c>
      <c r="T38" s="108">
        <v>1010111</v>
      </c>
      <c r="U38" s="108">
        <v>17011</v>
      </c>
      <c r="V38" s="108">
        <v>103</v>
      </c>
      <c r="W38" s="108">
        <v>20599</v>
      </c>
      <c r="X38" s="113">
        <v>2020</v>
      </c>
      <c r="Y38" s="113">
        <v>499</v>
      </c>
      <c r="Z38" s="113">
        <v>0</v>
      </c>
      <c r="AA38" s="114" t="s">
        <v>217</v>
      </c>
      <c r="AB38" s="109" t="s">
        <v>224</v>
      </c>
      <c r="AC38" s="107">
        <f>IF(O38=O37,0,1)</f>
        <v>0</v>
      </c>
    </row>
    <row r="39" spans="1:29" ht="15">
      <c r="A39" s="108">
        <v>2020</v>
      </c>
      <c r="B39" s="108">
        <v>464</v>
      </c>
      <c r="C39" s="109" t="s">
        <v>217</v>
      </c>
      <c r="D39" s="298" t="s">
        <v>229</v>
      </c>
      <c r="E39" s="109" t="s">
        <v>219</v>
      </c>
      <c r="F39" s="111" t="s">
        <v>230</v>
      </c>
      <c r="G39" s="112">
        <v>12.08</v>
      </c>
      <c r="H39" s="112">
        <v>0</v>
      </c>
      <c r="I39" s="143" t="s">
        <v>121</v>
      </c>
      <c r="J39" s="112">
        <f>IF(I39="SI",G39-H39,G39)</f>
        <v>12.08</v>
      </c>
      <c r="K39" s="299" t="s">
        <v>152</v>
      </c>
      <c r="L39" s="108">
        <v>2020</v>
      </c>
      <c r="M39" s="108">
        <v>1798</v>
      </c>
      <c r="N39" s="109" t="s">
        <v>221</v>
      </c>
      <c r="O39" s="111" t="s">
        <v>222</v>
      </c>
      <c r="P39" s="109" t="s">
        <v>223</v>
      </c>
      <c r="Q39" s="109" t="s">
        <v>152</v>
      </c>
      <c r="R39" s="108" t="s">
        <v>126</v>
      </c>
      <c r="S39" s="111" t="s">
        <v>127</v>
      </c>
      <c r="T39" s="108">
        <v>1010111</v>
      </c>
      <c r="U39" s="108">
        <v>17011</v>
      </c>
      <c r="V39" s="108">
        <v>103</v>
      </c>
      <c r="W39" s="108">
        <v>20599</v>
      </c>
      <c r="X39" s="113">
        <v>2020</v>
      </c>
      <c r="Y39" s="113">
        <v>499</v>
      </c>
      <c r="Z39" s="113">
        <v>0</v>
      </c>
      <c r="AA39" s="114" t="s">
        <v>217</v>
      </c>
      <c r="AB39" s="109" t="s">
        <v>224</v>
      </c>
      <c r="AC39" s="107">
        <f>IF(O39=O38,0,1)</f>
        <v>0</v>
      </c>
    </row>
    <row r="40" spans="1:29" ht="15">
      <c r="A40" s="108">
        <v>2020</v>
      </c>
      <c r="B40" s="108">
        <v>465</v>
      </c>
      <c r="C40" s="109" t="s">
        <v>217</v>
      </c>
      <c r="D40" s="298" t="s">
        <v>231</v>
      </c>
      <c r="E40" s="109" t="s">
        <v>219</v>
      </c>
      <c r="F40" s="111" t="s">
        <v>232</v>
      </c>
      <c r="G40" s="112">
        <v>14.4</v>
      </c>
      <c r="H40" s="112">
        <v>0</v>
      </c>
      <c r="I40" s="143" t="s">
        <v>121</v>
      </c>
      <c r="J40" s="112">
        <f>IF(I40="SI",G40-H40,G40)</f>
        <v>14.4</v>
      </c>
      <c r="K40" s="299" t="s">
        <v>152</v>
      </c>
      <c r="L40" s="108">
        <v>2020</v>
      </c>
      <c r="M40" s="108">
        <v>1802</v>
      </c>
      <c r="N40" s="109" t="s">
        <v>221</v>
      </c>
      <c r="O40" s="111" t="s">
        <v>222</v>
      </c>
      <c r="P40" s="109" t="s">
        <v>223</v>
      </c>
      <c r="Q40" s="109" t="s">
        <v>152</v>
      </c>
      <c r="R40" s="108" t="s">
        <v>126</v>
      </c>
      <c r="S40" s="111" t="s">
        <v>127</v>
      </c>
      <c r="T40" s="108">
        <v>1010111</v>
      </c>
      <c r="U40" s="108">
        <v>17011</v>
      </c>
      <c r="V40" s="108">
        <v>103</v>
      </c>
      <c r="W40" s="108">
        <v>20599</v>
      </c>
      <c r="X40" s="113">
        <v>2020</v>
      </c>
      <c r="Y40" s="113">
        <v>499</v>
      </c>
      <c r="Z40" s="113">
        <v>0</v>
      </c>
      <c r="AA40" s="114" t="s">
        <v>217</v>
      </c>
      <c r="AB40" s="109" t="s">
        <v>224</v>
      </c>
      <c r="AC40" s="107">
        <f>IF(O40=O39,0,1)</f>
        <v>0</v>
      </c>
    </row>
    <row r="41" spans="1:29" ht="15">
      <c r="A41" s="108">
        <v>2020</v>
      </c>
      <c r="B41" s="108">
        <v>465</v>
      </c>
      <c r="C41" s="109" t="s">
        <v>217</v>
      </c>
      <c r="D41" s="298" t="s">
        <v>231</v>
      </c>
      <c r="E41" s="109" t="s">
        <v>219</v>
      </c>
      <c r="F41" s="111" t="s">
        <v>232</v>
      </c>
      <c r="G41" s="112">
        <v>3.17</v>
      </c>
      <c r="H41" s="112">
        <v>3.17</v>
      </c>
      <c r="I41" s="143" t="s">
        <v>121</v>
      </c>
      <c r="J41" s="112">
        <f>IF(I41="SI",G41-H41,G41)</f>
        <v>0</v>
      </c>
      <c r="K41" s="299" t="s">
        <v>152</v>
      </c>
      <c r="L41" s="108">
        <v>2020</v>
      </c>
      <c r="M41" s="108">
        <v>1802</v>
      </c>
      <c r="N41" s="109" t="s">
        <v>221</v>
      </c>
      <c r="O41" s="111" t="s">
        <v>222</v>
      </c>
      <c r="P41" s="109" t="s">
        <v>223</v>
      </c>
      <c r="Q41" s="109" t="s">
        <v>152</v>
      </c>
      <c r="R41" s="108" t="s">
        <v>126</v>
      </c>
      <c r="S41" s="111" t="s">
        <v>127</v>
      </c>
      <c r="T41" s="108">
        <v>1010111</v>
      </c>
      <c r="U41" s="108">
        <v>17011</v>
      </c>
      <c r="V41" s="108">
        <v>103</v>
      </c>
      <c r="W41" s="108">
        <v>20599</v>
      </c>
      <c r="X41" s="113">
        <v>2020</v>
      </c>
      <c r="Y41" s="113">
        <v>499</v>
      </c>
      <c r="Z41" s="113">
        <v>0</v>
      </c>
      <c r="AA41" s="114" t="s">
        <v>217</v>
      </c>
      <c r="AB41" s="109" t="s">
        <v>224</v>
      </c>
      <c r="AC41" s="107">
        <f>IF(O41=O40,0,1)</f>
        <v>0</v>
      </c>
    </row>
    <row r="42" spans="1:29" ht="15">
      <c r="A42" s="108">
        <v>2020</v>
      </c>
      <c r="B42" s="108">
        <v>466</v>
      </c>
      <c r="C42" s="109" t="s">
        <v>217</v>
      </c>
      <c r="D42" s="298" t="s">
        <v>233</v>
      </c>
      <c r="E42" s="109" t="s">
        <v>219</v>
      </c>
      <c r="F42" s="111" t="s">
        <v>234</v>
      </c>
      <c r="G42" s="112">
        <v>15.12</v>
      </c>
      <c r="H42" s="112">
        <v>0</v>
      </c>
      <c r="I42" s="143" t="s">
        <v>121</v>
      </c>
      <c r="J42" s="112">
        <f>IF(I42="SI",G42-H42,G42)</f>
        <v>15.12</v>
      </c>
      <c r="K42" s="299" t="s">
        <v>152</v>
      </c>
      <c r="L42" s="108">
        <v>2020</v>
      </c>
      <c r="M42" s="108">
        <v>1790</v>
      </c>
      <c r="N42" s="109" t="s">
        <v>221</v>
      </c>
      <c r="O42" s="111" t="s">
        <v>222</v>
      </c>
      <c r="P42" s="109" t="s">
        <v>223</v>
      </c>
      <c r="Q42" s="109" t="s">
        <v>152</v>
      </c>
      <c r="R42" s="108" t="s">
        <v>126</v>
      </c>
      <c r="S42" s="111" t="s">
        <v>127</v>
      </c>
      <c r="T42" s="108">
        <v>1010111</v>
      </c>
      <c r="U42" s="108">
        <v>17011</v>
      </c>
      <c r="V42" s="108">
        <v>103</v>
      </c>
      <c r="W42" s="108">
        <v>20599</v>
      </c>
      <c r="X42" s="113">
        <v>2020</v>
      </c>
      <c r="Y42" s="113">
        <v>499</v>
      </c>
      <c r="Z42" s="113">
        <v>0</v>
      </c>
      <c r="AA42" s="114" t="s">
        <v>217</v>
      </c>
      <c r="AB42" s="109" t="s">
        <v>224</v>
      </c>
      <c r="AC42" s="107">
        <f>IF(O42=O41,0,1)</f>
        <v>0</v>
      </c>
    </row>
    <row r="43" spans="1:29" ht="15">
      <c r="A43" s="108">
        <v>2020</v>
      </c>
      <c r="B43" s="108">
        <v>466</v>
      </c>
      <c r="C43" s="109" t="s">
        <v>217</v>
      </c>
      <c r="D43" s="298" t="s">
        <v>233</v>
      </c>
      <c r="E43" s="109" t="s">
        <v>219</v>
      </c>
      <c r="F43" s="111" t="s">
        <v>234</v>
      </c>
      <c r="G43" s="112">
        <v>3.33</v>
      </c>
      <c r="H43" s="112">
        <v>3.33</v>
      </c>
      <c r="I43" s="143" t="s">
        <v>121</v>
      </c>
      <c r="J43" s="112">
        <f>IF(I43="SI",G43-H43,G43)</f>
        <v>0</v>
      </c>
      <c r="K43" s="299" t="s">
        <v>152</v>
      </c>
      <c r="L43" s="108">
        <v>2020</v>
      </c>
      <c r="M43" s="108">
        <v>1790</v>
      </c>
      <c r="N43" s="109" t="s">
        <v>221</v>
      </c>
      <c r="O43" s="111" t="s">
        <v>222</v>
      </c>
      <c r="P43" s="109" t="s">
        <v>223</v>
      </c>
      <c r="Q43" s="109" t="s">
        <v>152</v>
      </c>
      <c r="R43" s="108" t="s">
        <v>126</v>
      </c>
      <c r="S43" s="111" t="s">
        <v>127</v>
      </c>
      <c r="T43" s="108">
        <v>1010111</v>
      </c>
      <c r="U43" s="108">
        <v>17011</v>
      </c>
      <c r="V43" s="108">
        <v>103</v>
      </c>
      <c r="W43" s="108">
        <v>20599</v>
      </c>
      <c r="X43" s="113">
        <v>2020</v>
      </c>
      <c r="Y43" s="113">
        <v>499</v>
      </c>
      <c r="Z43" s="113">
        <v>0</v>
      </c>
      <c r="AA43" s="114" t="s">
        <v>217</v>
      </c>
      <c r="AB43" s="109" t="s">
        <v>224</v>
      </c>
      <c r="AC43" s="107">
        <f>IF(O43=O42,0,1)</f>
        <v>0</v>
      </c>
    </row>
    <row r="44" spans="1:29" ht="15">
      <c r="A44" s="108">
        <v>2020</v>
      </c>
      <c r="B44" s="108">
        <v>467</v>
      </c>
      <c r="C44" s="109" t="s">
        <v>217</v>
      </c>
      <c r="D44" s="298" t="s">
        <v>235</v>
      </c>
      <c r="E44" s="109" t="s">
        <v>219</v>
      </c>
      <c r="F44" s="111" t="s">
        <v>236</v>
      </c>
      <c r="G44" s="112">
        <v>15.24</v>
      </c>
      <c r="H44" s="112">
        <v>0</v>
      </c>
      <c r="I44" s="143" t="s">
        <v>121</v>
      </c>
      <c r="J44" s="112">
        <f>IF(I44="SI",G44-H44,G44)</f>
        <v>15.24</v>
      </c>
      <c r="K44" s="299" t="s">
        <v>152</v>
      </c>
      <c r="L44" s="108">
        <v>2020</v>
      </c>
      <c r="M44" s="108">
        <v>1806</v>
      </c>
      <c r="N44" s="109" t="s">
        <v>221</v>
      </c>
      <c r="O44" s="111" t="s">
        <v>222</v>
      </c>
      <c r="P44" s="109" t="s">
        <v>223</v>
      </c>
      <c r="Q44" s="109" t="s">
        <v>152</v>
      </c>
      <c r="R44" s="108" t="s">
        <v>126</v>
      </c>
      <c r="S44" s="111" t="s">
        <v>127</v>
      </c>
      <c r="T44" s="108">
        <v>1010111</v>
      </c>
      <c r="U44" s="108">
        <v>17011</v>
      </c>
      <c r="V44" s="108">
        <v>103</v>
      </c>
      <c r="W44" s="108">
        <v>20599</v>
      </c>
      <c r="X44" s="113">
        <v>2020</v>
      </c>
      <c r="Y44" s="113">
        <v>499</v>
      </c>
      <c r="Z44" s="113">
        <v>0</v>
      </c>
      <c r="AA44" s="114" t="s">
        <v>217</v>
      </c>
      <c r="AB44" s="109" t="s">
        <v>224</v>
      </c>
      <c r="AC44" s="107">
        <f>IF(O44=O43,0,1)</f>
        <v>0</v>
      </c>
    </row>
    <row r="45" spans="1:29" ht="15">
      <c r="A45" s="108">
        <v>2020</v>
      </c>
      <c r="B45" s="108">
        <v>467</v>
      </c>
      <c r="C45" s="109" t="s">
        <v>217</v>
      </c>
      <c r="D45" s="298" t="s">
        <v>235</v>
      </c>
      <c r="E45" s="109" t="s">
        <v>219</v>
      </c>
      <c r="F45" s="111" t="s">
        <v>236</v>
      </c>
      <c r="G45" s="112">
        <v>3.35</v>
      </c>
      <c r="H45" s="112">
        <v>3.35</v>
      </c>
      <c r="I45" s="143" t="s">
        <v>121</v>
      </c>
      <c r="J45" s="112">
        <f>IF(I45="SI",G45-H45,G45)</f>
        <v>0</v>
      </c>
      <c r="K45" s="299" t="s">
        <v>152</v>
      </c>
      <c r="L45" s="108">
        <v>2020</v>
      </c>
      <c r="M45" s="108">
        <v>1806</v>
      </c>
      <c r="N45" s="109" t="s">
        <v>221</v>
      </c>
      <c r="O45" s="111" t="s">
        <v>222</v>
      </c>
      <c r="P45" s="109" t="s">
        <v>223</v>
      </c>
      <c r="Q45" s="109" t="s">
        <v>152</v>
      </c>
      <c r="R45" s="108" t="s">
        <v>126</v>
      </c>
      <c r="S45" s="111" t="s">
        <v>127</v>
      </c>
      <c r="T45" s="108">
        <v>1010111</v>
      </c>
      <c r="U45" s="108">
        <v>17011</v>
      </c>
      <c r="V45" s="108">
        <v>103</v>
      </c>
      <c r="W45" s="108">
        <v>20599</v>
      </c>
      <c r="X45" s="113">
        <v>2020</v>
      </c>
      <c r="Y45" s="113">
        <v>499</v>
      </c>
      <c r="Z45" s="113">
        <v>0</v>
      </c>
      <c r="AA45" s="114" t="s">
        <v>217</v>
      </c>
      <c r="AB45" s="109" t="s">
        <v>224</v>
      </c>
      <c r="AC45" s="107">
        <f>IF(O45=O44,0,1)</f>
        <v>0</v>
      </c>
    </row>
    <row r="46" spans="1:29" ht="15">
      <c r="A46" s="108">
        <v>2020</v>
      </c>
      <c r="B46" s="108">
        <v>468</v>
      </c>
      <c r="C46" s="109" t="s">
        <v>217</v>
      </c>
      <c r="D46" s="298" t="s">
        <v>237</v>
      </c>
      <c r="E46" s="109" t="s">
        <v>205</v>
      </c>
      <c r="F46" s="111" t="s">
        <v>238</v>
      </c>
      <c r="G46" s="112">
        <v>6.6</v>
      </c>
      <c r="H46" s="112">
        <v>6.6</v>
      </c>
      <c r="I46" s="143" t="s">
        <v>121</v>
      </c>
      <c r="J46" s="112">
        <f>IF(I46="SI",G46-H46,G46)</f>
        <v>0</v>
      </c>
      <c r="K46" s="299" t="s">
        <v>152</v>
      </c>
      <c r="L46" s="108">
        <v>2020</v>
      </c>
      <c r="M46" s="108">
        <v>2943</v>
      </c>
      <c r="N46" s="109" t="s">
        <v>207</v>
      </c>
      <c r="O46" s="111" t="s">
        <v>222</v>
      </c>
      <c r="P46" s="109" t="s">
        <v>223</v>
      </c>
      <c r="Q46" s="109" t="s">
        <v>152</v>
      </c>
      <c r="R46" s="108" t="s">
        <v>126</v>
      </c>
      <c r="S46" s="111" t="s">
        <v>127</v>
      </c>
      <c r="T46" s="108">
        <v>1010111</v>
      </c>
      <c r="U46" s="108">
        <v>17011</v>
      </c>
      <c r="V46" s="108">
        <v>103</v>
      </c>
      <c r="W46" s="108">
        <v>20599</v>
      </c>
      <c r="X46" s="113">
        <v>2020</v>
      </c>
      <c r="Y46" s="113">
        <v>497</v>
      </c>
      <c r="Z46" s="113">
        <v>0</v>
      </c>
      <c r="AA46" s="114" t="s">
        <v>217</v>
      </c>
      <c r="AB46" s="109" t="s">
        <v>211</v>
      </c>
      <c r="AC46" s="107">
        <f>IF(O46=O45,0,1)</f>
        <v>0</v>
      </c>
    </row>
    <row r="47" spans="1:29" ht="15">
      <c r="A47" s="108">
        <v>2020</v>
      </c>
      <c r="B47" s="108">
        <v>468</v>
      </c>
      <c r="C47" s="109" t="s">
        <v>217</v>
      </c>
      <c r="D47" s="298" t="s">
        <v>237</v>
      </c>
      <c r="E47" s="109" t="s">
        <v>205</v>
      </c>
      <c r="F47" s="111" t="s">
        <v>238</v>
      </c>
      <c r="G47" s="112">
        <v>30</v>
      </c>
      <c r="H47" s="112">
        <v>0</v>
      </c>
      <c r="I47" s="143" t="s">
        <v>121</v>
      </c>
      <c r="J47" s="112">
        <f>IF(I47="SI",G47-H47,G47)</f>
        <v>30</v>
      </c>
      <c r="K47" s="299" t="s">
        <v>152</v>
      </c>
      <c r="L47" s="108">
        <v>2020</v>
      </c>
      <c r="M47" s="108">
        <v>2943</v>
      </c>
      <c r="N47" s="109" t="s">
        <v>207</v>
      </c>
      <c r="O47" s="111" t="s">
        <v>222</v>
      </c>
      <c r="P47" s="109" t="s">
        <v>223</v>
      </c>
      <c r="Q47" s="109" t="s">
        <v>152</v>
      </c>
      <c r="R47" s="108" t="s">
        <v>126</v>
      </c>
      <c r="S47" s="111" t="s">
        <v>127</v>
      </c>
      <c r="T47" s="108">
        <v>1010111</v>
      </c>
      <c r="U47" s="108">
        <v>17011</v>
      </c>
      <c r="V47" s="108">
        <v>103</v>
      </c>
      <c r="W47" s="108">
        <v>20599</v>
      </c>
      <c r="X47" s="113">
        <v>2020</v>
      </c>
      <c r="Y47" s="113">
        <v>497</v>
      </c>
      <c r="Z47" s="113">
        <v>0</v>
      </c>
      <c r="AA47" s="114" t="s">
        <v>217</v>
      </c>
      <c r="AB47" s="109" t="s">
        <v>211</v>
      </c>
      <c r="AC47" s="107">
        <f>IF(O47=O46,0,1)</f>
        <v>0</v>
      </c>
    </row>
    <row r="48" spans="1:29" ht="15">
      <c r="A48" s="108">
        <v>2020</v>
      </c>
      <c r="B48" s="108">
        <v>469</v>
      </c>
      <c r="C48" s="109" t="s">
        <v>217</v>
      </c>
      <c r="D48" s="298" t="s">
        <v>239</v>
      </c>
      <c r="E48" s="109" t="s">
        <v>205</v>
      </c>
      <c r="F48" s="111" t="s">
        <v>240</v>
      </c>
      <c r="G48" s="112">
        <v>6.6</v>
      </c>
      <c r="H48" s="112">
        <v>6.6</v>
      </c>
      <c r="I48" s="143" t="s">
        <v>121</v>
      </c>
      <c r="J48" s="112">
        <f>IF(I48="SI",G48-H48,G48)</f>
        <v>0</v>
      </c>
      <c r="K48" s="299" t="s">
        <v>152</v>
      </c>
      <c r="L48" s="108">
        <v>2020</v>
      </c>
      <c r="M48" s="108">
        <v>2942</v>
      </c>
      <c r="N48" s="109" t="s">
        <v>207</v>
      </c>
      <c r="O48" s="111" t="s">
        <v>222</v>
      </c>
      <c r="P48" s="109" t="s">
        <v>223</v>
      </c>
      <c r="Q48" s="109" t="s">
        <v>152</v>
      </c>
      <c r="R48" s="108" t="s">
        <v>126</v>
      </c>
      <c r="S48" s="111" t="s">
        <v>127</v>
      </c>
      <c r="T48" s="108">
        <v>1010111</v>
      </c>
      <c r="U48" s="108">
        <v>17011</v>
      </c>
      <c r="V48" s="108">
        <v>103</v>
      </c>
      <c r="W48" s="108">
        <v>20599</v>
      </c>
      <c r="X48" s="113">
        <v>2020</v>
      </c>
      <c r="Y48" s="113">
        <v>497</v>
      </c>
      <c r="Z48" s="113">
        <v>0</v>
      </c>
      <c r="AA48" s="114" t="s">
        <v>217</v>
      </c>
      <c r="AB48" s="109" t="s">
        <v>170</v>
      </c>
      <c r="AC48" s="107">
        <f>IF(O48=O47,0,1)</f>
        <v>0</v>
      </c>
    </row>
    <row r="49" spans="1:29" ht="15">
      <c r="A49" s="108">
        <v>2020</v>
      </c>
      <c r="B49" s="108">
        <v>469</v>
      </c>
      <c r="C49" s="109" t="s">
        <v>217</v>
      </c>
      <c r="D49" s="298" t="s">
        <v>239</v>
      </c>
      <c r="E49" s="109" t="s">
        <v>205</v>
      </c>
      <c r="F49" s="111" t="s">
        <v>240</v>
      </c>
      <c r="G49" s="112">
        <v>30</v>
      </c>
      <c r="H49" s="112">
        <v>0</v>
      </c>
      <c r="I49" s="143" t="s">
        <v>121</v>
      </c>
      <c r="J49" s="112">
        <f>IF(I49="SI",G49-H49,G49)</f>
        <v>30</v>
      </c>
      <c r="K49" s="299" t="s">
        <v>152</v>
      </c>
      <c r="L49" s="108">
        <v>2020</v>
      </c>
      <c r="M49" s="108">
        <v>2942</v>
      </c>
      <c r="N49" s="109" t="s">
        <v>207</v>
      </c>
      <c r="O49" s="111" t="s">
        <v>222</v>
      </c>
      <c r="P49" s="109" t="s">
        <v>223</v>
      </c>
      <c r="Q49" s="109" t="s">
        <v>152</v>
      </c>
      <c r="R49" s="108" t="s">
        <v>126</v>
      </c>
      <c r="S49" s="111" t="s">
        <v>127</v>
      </c>
      <c r="T49" s="108">
        <v>1010111</v>
      </c>
      <c r="U49" s="108">
        <v>17011</v>
      </c>
      <c r="V49" s="108">
        <v>103</v>
      </c>
      <c r="W49" s="108">
        <v>20599</v>
      </c>
      <c r="X49" s="113">
        <v>2020</v>
      </c>
      <c r="Y49" s="113">
        <v>497</v>
      </c>
      <c r="Z49" s="113">
        <v>0</v>
      </c>
      <c r="AA49" s="114" t="s">
        <v>217</v>
      </c>
      <c r="AB49" s="109" t="s">
        <v>170</v>
      </c>
      <c r="AC49" s="107">
        <f>IF(O49=O48,0,1)</f>
        <v>0</v>
      </c>
    </row>
    <row r="50" spans="1:29" ht="15">
      <c r="A50" s="108">
        <v>2020</v>
      </c>
      <c r="B50" s="108">
        <v>470</v>
      </c>
      <c r="C50" s="109" t="s">
        <v>217</v>
      </c>
      <c r="D50" s="298" t="s">
        <v>241</v>
      </c>
      <c r="E50" s="109" t="s">
        <v>205</v>
      </c>
      <c r="F50" s="111" t="s">
        <v>242</v>
      </c>
      <c r="G50" s="112">
        <v>30</v>
      </c>
      <c r="H50" s="112">
        <v>0</v>
      </c>
      <c r="I50" s="143" t="s">
        <v>121</v>
      </c>
      <c r="J50" s="112">
        <f>IF(I50="SI",G50-H50,G50)</f>
        <v>30</v>
      </c>
      <c r="K50" s="299" t="s">
        <v>152</v>
      </c>
      <c r="L50" s="108">
        <v>2020</v>
      </c>
      <c r="M50" s="108">
        <v>2937</v>
      </c>
      <c r="N50" s="109" t="s">
        <v>207</v>
      </c>
      <c r="O50" s="111" t="s">
        <v>222</v>
      </c>
      <c r="P50" s="109" t="s">
        <v>223</v>
      </c>
      <c r="Q50" s="109" t="s">
        <v>152</v>
      </c>
      <c r="R50" s="108" t="s">
        <v>126</v>
      </c>
      <c r="S50" s="111" t="s">
        <v>127</v>
      </c>
      <c r="T50" s="108">
        <v>1010111</v>
      </c>
      <c r="U50" s="108">
        <v>17011</v>
      </c>
      <c r="V50" s="108">
        <v>103</v>
      </c>
      <c r="W50" s="108">
        <v>20599</v>
      </c>
      <c r="X50" s="113">
        <v>2020</v>
      </c>
      <c r="Y50" s="113">
        <v>497</v>
      </c>
      <c r="Z50" s="113">
        <v>0</v>
      </c>
      <c r="AA50" s="114" t="s">
        <v>217</v>
      </c>
      <c r="AB50" s="109" t="s">
        <v>170</v>
      </c>
      <c r="AC50" s="107">
        <f>IF(O50=O49,0,1)</f>
        <v>0</v>
      </c>
    </row>
    <row r="51" spans="1:29" ht="15">
      <c r="A51" s="108">
        <v>2020</v>
      </c>
      <c r="B51" s="108">
        <v>470</v>
      </c>
      <c r="C51" s="109" t="s">
        <v>217</v>
      </c>
      <c r="D51" s="298" t="s">
        <v>241</v>
      </c>
      <c r="E51" s="109" t="s">
        <v>205</v>
      </c>
      <c r="F51" s="111" t="s">
        <v>242</v>
      </c>
      <c r="G51" s="112">
        <v>6.6</v>
      </c>
      <c r="H51" s="112">
        <v>6.6</v>
      </c>
      <c r="I51" s="143" t="s">
        <v>121</v>
      </c>
      <c r="J51" s="112">
        <f>IF(I51="SI",G51-H51,G51)</f>
        <v>0</v>
      </c>
      <c r="K51" s="299" t="s">
        <v>152</v>
      </c>
      <c r="L51" s="108">
        <v>2020</v>
      </c>
      <c r="M51" s="108">
        <v>2937</v>
      </c>
      <c r="N51" s="109" t="s">
        <v>207</v>
      </c>
      <c r="O51" s="111" t="s">
        <v>222</v>
      </c>
      <c r="P51" s="109" t="s">
        <v>223</v>
      </c>
      <c r="Q51" s="109" t="s">
        <v>152</v>
      </c>
      <c r="R51" s="108" t="s">
        <v>126</v>
      </c>
      <c r="S51" s="111" t="s">
        <v>127</v>
      </c>
      <c r="T51" s="108">
        <v>1010111</v>
      </c>
      <c r="U51" s="108">
        <v>17011</v>
      </c>
      <c r="V51" s="108">
        <v>103</v>
      </c>
      <c r="W51" s="108">
        <v>20599</v>
      </c>
      <c r="X51" s="113">
        <v>2020</v>
      </c>
      <c r="Y51" s="113">
        <v>497</v>
      </c>
      <c r="Z51" s="113">
        <v>0</v>
      </c>
      <c r="AA51" s="114" t="s">
        <v>217</v>
      </c>
      <c r="AB51" s="109" t="s">
        <v>170</v>
      </c>
      <c r="AC51" s="107">
        <f>IF(O51=O50,0,1)</f>
        <v>0</v>
      </c>
    </row>
    <row r="52" spans="1:29" ht="15">
      <c r="A52" s="108">
        <v>2020</v>
      </c>
      <c r="B52" s="108">
        <v>471</v>
      </c>
      <c r="C52" s="109" t="s">
        <v>217</v>
      </c>
      <c r="D52" s="298" t="s">
        <v>243</v>
      </c>
      <c r="E52" s="109" t="s">
        <v>205</v>
      </c>
      <c r="F52" s="111" t="s">
        <v>244</v>
      </c>
      <c r="G52" s="112">
        <v>30</v>
      </c>
      <c r="H52" s="112">
        <v>0</v>
      </c>
      <c r="I52" s="143" t="s">
        <v>121</v>
      </c>
      <c r="J52" s="112">
        <f>IF(I52="SI",G52-H52,G52)</f>
        <v>30</v>
      </c>
      <c r="K52" s="299" t="s">
        <v>152</v>
      </c>
      <c r="L52" s="108">
        <v>2020</v>
      </c>
      <c r="M52" s="108">
        <v>2941</v>
      </c>
      <c r="N52" s="109" t="s">
        <v>207</v>
      </c>
      <c r="O52" s="111" t="s">
        <v>222</v>
      </c>
      <c r="P52" s="109" t="s">
        <v>223</v>
      </c>
      <c r="Q52" s="109" t="s">
        <v>152</v>
      </c>
      <c r="R52" s="108" t="s">
        <v>126</v>
      </c>
      <c r="S52" s="111" t="s">
        <v>127</v>
      </c>
      <c r="T52" s="108">
        <v>1010111</v>
      </c>
      <c r="U52" s="108">
        <v>17011</v>
      </c>
      <c r="V52" s="108">
        <v>103</v>
      </c>
      <c r="W52" s="108">
        <v>20599</v>
      </c>
      <c r="X52" s="113">
        <v>2020</v>
      </c>
      <c r="Y52" s="113">
        <v>497</v>
      </c>
      <c r="Z52" s="113">
        <v>0</v>
      </c>
      <c r="AA52" s="114" t="s">
        <v>217</v>
      </c>
      <c r="AB52" s="109" t="s">
        <v>170</v>
      </c>
      <c r="AC52" s="107">
        <f>IF(O52=O51,0,1)</f>
        <v>0</v>
      </c>
    </row>
    <row r="53" spans="1:29" ht="15">
      <c r="A53" s="108">
        <v>2020</v>
      </c>
      <c r="B53" s="108">
        <v>471</v>
      </c>
      <c r="C53" s="109" t="s">
        <v>217</v>
      </c>
      <c r="D53" s="298" t="s">
        <v>243</v>
      </c>
      <c r="E53" s="109" t="s">
        <v>205</v>
      </c>
      <c r="F53" s="111" t="s">
        <v>244</v>
      </c>
      <c r="G53" s="112">
        <v>6.6</v>
      </c>
      <c r="H53" s="112">
        <v>6.6</v>
      </c>
      <c r="I53" s="143" t="s">
        <v>121</v>
      </c>
      <c r="J53" s="112">
        <f>IF(I53="SI",G53-H53,G53)</f>
        <v>0</v>
      </c>
      <c r="K53" s="299" t="s">
        <v>152</v>
      </c>
      <c r="L53" s="108">
        <v>2020</v>
      </c>
      <c r="M53" s="108">
        <v>2941</v>
      </c>
      <c r="N53" s="109" t="s">
        <v>207</v>
      </c>
      <c r="O53" s="111" t="s">
        <v>222</v>
      </c>
      <c r="P53" s="109" t="s">
        <v>223</v>
      </c>
      <c r="Q53" s="109" t="s">
        <v>152</v>
      </c>
      <c r="R53" s="108" t="s">
        <v>126</v>
      </c>
      <c r="S53" s="111" t="s">
        <v>127</v>
      </c>
      <c r="T53" s="108">
        <v>1010111</v>
      </c>
      <c r="U53" s="108">
        <v>17011</v>
      </c>
      <c r="V53" s="108">
        <v>103</v>
      </c>
      <c r="W53" s="108">
        <v>20599</v>
      </c>
      <c r="X53" s="113">
        <v>2020</v>
      </c>
      <c r="Y53" s="113">
        <v>497</v>
      </c>
      <c r="Z53" s="113">
        <v>0</v>
      </c>
      <c r="AA53" s="114" t="s">
        <v>217</v>
      </c>
      <c r="AB53" s="109" t="s">
        <v>170</v>
      </c>
      <c r="AC53" s="107">
        <f>IF(O53=O52,0,1)</f>
        <v>0</v>
      </c>
    </row>
    <row r="54" spans="1:29" ht="15">
      <c r="A54" s="108">
        <v>2020</v>
      </c>
      <c r="B54" s="108">
        <v>472</v>
      </c>
      <c r="C54" s="109" t="s">
        <v>217</v>
      </c>
      <c r="D54" s="298" t="s">
        <v>245</v>
      </c>
      <c r="E54" s="109" t="s">
        <v>205</v>
      </c>
      <c r="F54" s="111" t="s">
        <v>246</v>
      </c>
      <c r="G54" s="112">
        <v>30</v>
      </c>
      <c r="H54" s="112">
        <v>0</v>
      </c>
      <c r="I54" s="143" t="s">
        <v>121</v>
      </c>
      <c r="J54" s="112">
        <f>IF(I54="SI",G54-H54,G54)</f>
        <v>30</v>
      </c>
      <c r="K54" s="299" t="s">
        <v>152</v>
      </c>
      <c r="L54" s="108">
        <v>2020</v>
      </c>
      <c r="M54" s="108">
        <v>2939</v>
      </c>
      <c r="N54" s="109" t="s">
        <v>207</v>
      </c>
      <c r="O54" s="111" t="s">
        <v>222</v>
      </c>
      <c r="P54" s="109" t="s">
        <v>223</v>
      </c>
      <c r="Q54" s="109" t="s">
        <v>152</v>
      </c>
      <c r="R54" s="108" t="s">
        <v>126</v>
      </c>
      <c r="S54" s="111" t="s">
        <v>127</v>
      </c>
      <c r="T54" s="108">
        <v>1010111</v>
      </c>
      <c r="U54" s="108">
        <v>17011</v>
      </c>
      <c r="V54" s="108">
        <v>103</v>
      </c>
      <c r="W54" s="108">
        <v>20599</v>
      </c>
      <c r="X54" s="113">
        <v>2020</v>
      </c>
      <c r="Y54" s="113">
        <v>497</v>
      </c>
      <c r="Z54" s="113">
        <v>0</v>
      </c>
      <c r="AA54" s="114" t="s">
        <v>217</v>
      </c>
      <c r="AB54" s="109" t="s">
        <v>170</v>
      </c>
      <c r="AC54" s="107">
        <f>IF(O54=O53,0,1)</f>
        <v>0</v>
      </c>
    </row>
    <row r="55" spans="1:29" ht="15">
      <c r="A55" s="108">
        <v>2020</v>
      </c>
      <c r="B55" s="108">
        <v>472</v>
      </c>
      <c r="C55" s="109" t="s">
        <v>217</v>
      </c>
      <c r="D55" s="298" t="s">
        <v>245</v>
      </c>
      <c r="E55" s="109" t="s">
        <v>205</v>
      </c>
      <c r="F55" s="111" t="s">
        <v>246</v>
      </c>
      <c r="G55" s="112">
        <v>6.6</v>
      </c>
      <c r="H55" s="112">
        <v>6.6</v>
      </c>
      <c r="I55" s="143" t="s">
        <v>121</v>
      </c>
      <c r="J55" s="112">
        <f>IF(I55="SI",G55-H55,G55)</f>
        <v>0</v>
      </c>
      <c r="K55" s="299" t="s">
        <v>152</v>
      </c>
      <c r="L55" s="108">
        <v>2020</v>
      </c>
      <c r="M55" s="108">
        <v>2939</v>
      </c>
      <c r="N55" s="109" t="s">
        <v>207</v>
      </c>
      <c r="O55" s="111" t="s">
        <v>222</v>
      </c>
      <c r="P55" s="109" t="s">
        <v>223</v>
      </c>
      <c r="Q55" s="109" t="s">
        <v>152</v>
      </c>
      <c r="R55" s="108" t="s">
        <v>126</v>
      </c>
      <c r="S55" s="111" t="s">
        <v>127</v>
      </c>
      <c r="T55" s="108">
        <v>1010111</v>
      </c>
      <c r="U55" s="108">
        <v>17011</v>
      </c>
      <c r="V55" s="108">
        <v>103</v>
      </c>
      <c r="W55" s="108">
        <v>20599</v>
      </c>
      <c r="X55" s="113">
        <v>2020</v>
      </c>
      <c r="Y55" s="113">
        <v>497</v>
      </c>
      <c r="Z55" s="113">
        <v>0</v>
      </c>
      <c r="AA55" s="114" t="s">
        <v>217</v>
      </c>
      <c r="AB55" s="109" t="s">
        <v>170</v>
      </c>
      <c r="AC55" s="107">
        <f>IF(O55=O54,0,1)</f>
        <v>0</v>
      </c>
    </row>
    <row r="56" spans="1:29" ht="15">
      <c r="A56" s="108">
        <v>2020</v>
      </c>
      <c r="B56" s="108">
        <v>473</v>
      </c>
      <c r="C56" s="109" t="s">
        <v>217</v>
      </c>
      <c r="D56" s="298" t="s">
        <v>247</v>
      </c>
      <c r="E56" s="109" t="s">
        <v>205</v>
      </c>
      <c r="F56" s="111" t="s">
        <v>248</v>
      </c>
      <c r="G56" s="112">
        <v>30</v>
      </c>
      <c r="H56" s="112">
        <v>0</v>
      </c>
      <c r="I56" s="143" t="s">
        <v>121</v>
      </c>
      <c r="J56" s="112">
        <f>IF(I56="SI",G56-H56,G56)</f>
        <v>30</v>
      </c>
      <c r="K56" s="299" t="s">
        <v>152</v>
      </c>
      <c r="L56" s="108">
        <v>2020</v>
      </c>
      <c r="M56" s="108">
        <v>2940</v>
      </c>
      <c r="N56" s="109" t="s">
        <v>207</v>
      </c>
      <c r="O56" s="111" t="s">
        <v>222</v>
      </c>
      <c r="P56" s="109" t="s">
        <v>223</v>
      </c>
      <c r="Q56" s="109" t="s">
        <v>152</v>
      </c>
      <c r="R56" s="108" t="s">
        <v>126</v>
      </c>
      <c r="S56" s="111" t="s">
        <v>127</v>
      </c>
      <c r="T56" s="108">
        <v>1010111</v>
      </c>
      <c r="U56" s="108">
        <v>17011</v>
      </c>
      <c r="V56" s="108">
        <v>103</v>
      </c>
      <c r="W56" s="108">
        <v>20599</v>
      </c>
      <c r="X56" s="113">
        <v>2020</v>
      </c>
      <c r="Y56" s="113">
        <v>497</v>
      </c>
      <c r="Z56" s="113">
        <v>0</v>
      </c>
      <c r="AA56" s="114" t="s">
        <v>217</v>
      </c>
      <c r="AB56" s="109" t="s">
        <v>170</v>
      </c>
      <c r="AC56" s="107">
        <f>IF(O56=O55,0,1)</f>
        <v>0</v>
      </c>
    </row>
    <row r="57" spans="1:29" ht="15">
      <c r="A57" s="108">
        <v>2020</v>
      </c>
      <c r="B57" s="108">
        <v>473</v>
      </c>
      <c r="C57" s="109" t="s">
        <v>217</v>
      </c>
      <c r="D57" s="298" t="s">
        <v>247</v>
      </c>
      <c r="E57" s="109" t="s">
        <v>205</v>
      </c>
      <c r="F57" s="111" t="s">
        <v>248</v>
      </c>
      <c r="G57" s="112">
        <v>6.6</v>
      </c>
      <c r="H57" s="112">
        <v>6.6</v>
      </c>
      <c r="I57" s="143" t="s">
        <v>121</v>
      </c>
      <c r="J57" s="112">
        <f>IF(I57="SI",G57-H57,G57)</f>
        <v>0</v>
      </c>
      <c r="K57" s="299" t="s">
        <v>152</v>
      </c>
      <c r="L57" s="108">
        <v>2020</v>
      </c>
      <c r="M57" s="108">
        <v>2940</v>
      </c>
      <c r="N57" s="109" t="s">
        <v>207</v>
      </c>
      <c r="O57" s="111" t="s">
        <v>222</v>
      </c>
      <c r="P57" s="109" t="s">
        <v>223</v>
      </c>
      <c r="Q57" s="109" t="s">
        <v>152</v>
      </c>
      <c r="R57" s="108" t="s">
        <v>126</v>
      </c>
      <c r="S57" s="111" t="s">
        <v>127</v>
      </c>
      <c r="T57" s="108">
        <v>1010111</v>
      </c>
      <c r="U57" s="108">
        <v>17011</v>
      </c>
      <c r="V57" s="108">
        <v>103</v>
      </c>
      <c r="W57" s="108">
        <v>20599</v>
      </c>
      <c r="X57" s="113">
        <v>2020</v>
      </c>
      <c r="Y57" s="113">
        <v>497</v>
      </c>
      <c r="Z57" s="113">
        <v>0</v>
      </c>
      <c r="AA57" s="114" t="s">
        <v>217</v>
      </c>
      <c r="AB57" s="109" t="s">
        <v>170</v>
      </c>
      <c r="AC57" s="107">
        <f>IF(O57=O56,0,1)</f>
        <v>0</v>
      </c>
    </row>
    <row r="58" spans="1:29" ht="15">
      <c r="A58" s="108">
        <v>2020</v>
      </c>
      <c r="B58" s="108">
        <v>474</v>
      </c>
      <c r="C58" s="109" t="s">
        <v>217</v>
      </c>
      <c r="D58" s="298" t="s">
        <v>249</v>
      </c>
      <c r="E58" s="109" t="s">
        <v>205</v>
      </c>
      <c r="F58" s="111" t="s">
        <v>250</v>
      </c>
      <c r="G58" s="112">
        <v>30</v>
      </c>
      <c r="H58" s="112">
        <v>0</v>
      </c>
      <c r="I58" s="143" t="s">
        <v>121</v>
      </c>
      <c r="J58" s="112">
        <f>IF(I58="SI",G58-H58,G58)</f>
        <v>30</v>
      </c>
      <c r="K58" s="299" t="s">
        <v>152</v>
      </c>
      <c r="L58" s="108">
        <v>2020</v>
      </c>
      <c r="M58" s="108">
        <v>2938</v>
      </c>
      <c r="N58" s="109" t="s">
        <v>207</v>
      </c>
      <c r="O58" s="111" t="s">
        <v>222</v>
      </c>
      <c r="P58" s="109" t="s">
        <v>223</v>
      </c>
      <c r="Q58" s="109" t="s">
        <v>152</v>
      </c>
      <c r="R58" s="108" t="s">
        <v>126</v>
      </c>
      <c r="S58" s="111" t="s">
        <v>127</v>
      </c>
      <c r="T58" s="108">
        <v>1010111</v>
      </c>
      <c r="U58" s="108">
        <v>17011</v>
      </c>
      <c r="V58" s="108">
        <v>103</v>
      </c>
      <c r="W58" s="108">
        <v>20599</v>
      </c>
      <c r="X58" s="113">
        <v>2020</v>
      </c>
      <c r="Y58" s="113">
        <v>497</v>
      </c>
      <c r="Z58" s="113">
        <v>0</v>
      </c>
      <c r="AA58" s="114" t="s">
        <v>217</v>
      </c>
      <c r="AB58" s="109" t="s">
        <v>170</v>
      </c>
      <c r="AC58" s="107">
        <f>IF(O58=O57,0,1)</f>
        <v>0</v>
      </c>
    </row>
    <row r="59" spans="1:29" ht="15">
      <c r="A59" s="108">
        <v>2020</v>
      </c>
      <c r="B59" s="108">
        <v>474</v>
      </c>
      <c r="C59" s="109" t="s">
        <v>217</v>
      </c>
      <c r="D59" s="298" t="s">
        <v>249</v>
      </c>
      <c r="E59" s="109" t="s">
        <v>205</v>
      </c>
      <c r="F59" s="111" t="s">
        <v>250</v>
      </c>
      <c r="G59" s="112">
        <v>6.6</v>
      </c>
      <c r="H59" s="112">
        <v>6.6</v>
      </c>
      <c r="I59" s="143" t="s">
        <v>121</v>
      </c>
      <c r="J59" s="112">
        <f>IF(I59="SI",G59-H59,G59)</f>
        <v>0</v>
      </c>
      <c r="K59" s="299" t="s">
        <v>152</v>
      </c>
      <c r="L59" s="108">
        <v>2020</v>
      </c>
      <c r="M59" s="108">
        <v>2938</v>
      </c>
      <c r="N59" s="109" t="s">
        <v>207</v>
      </c>
      <c r="O59" s="111" t="s">
        <v>222</v>
      </c>
      <c r="P59" s="109" t="s">
        <v>223</v>
      </c>
      <c r="Q59" s="109" t="s">
        <v>152</v>
      </c>
      <c r="R59" s="108" t="s">
        <v>126</v>
      </c>
      <c r="S59" s="111" t="s">
        <v>127</v>
      </c>
      <c r="T59" s="108">
        <v>1010111</v>
      </c>
      <c r="U59" s="108">
        <v>17011</v>
      </c>
      <c r="V59" s="108">
        <v>103</v>
      </c>
      <c r="W59" s="108">
        <v>20599</v>
      </c>
      <c r="X59" s="113">
        <v>2020</v>
      </c>
      <c r="Y59" s="113">
        <v>497</v>
      </c>
      <c r="Z59" s="113">
        <v>0</v>
      </c>
      <c r="AA59" s="114" t="s">
        <v>217</v>
      </c>
      <c r="AB59" s="109" t="s">
        <v>170</v>
      </c>
      <c r="AC59" s="107">
        <f>IF(O59=O58,0,1)</f>
        <v>0</v>
      </c>
    </row>
    <row r="60" spans="1:29" ht="15">
      <c r="A60" s="108">
        <v>2020</v>
      </c>
      <c r="B60" s="108">
        <v>475</v>
      </c>
      <c r="C60" s="109" t="s">
        <v>217</v>
      </c>
      <c r="D60" s="298" t="s">
        <v>251</v>
      </c>
      <c r="E60" s="109" t="s">
        <v>207</v>
      </c>
      <c r="F60" s="111" t="s">
        <v>252</v>
      </c>
      <c r="G60" s="112">
        <v>30</v>
      </c>
      <c r="H60" s="112">
        <v>0</v>
      </c>
      <c r="I60" s="143" t="s">
        <v>121</v>
      </c>
      <c r="J60" s="112">
        <f>IF(I60="SI",G60-H60,G60)</f>
        <v>30</v>
      </c>
      <c r="K60" s="299" t="s">
        <v>152</v>
      </c>
      <c r="L60" s="108">
        <v>2020</v>
      </c>
      <c r="M60" s="108">
        <v>2960</v>
      </c>
      <c r="N60" s="109" t="s">
        <v>161</v>
      </c>
      <c r="O60" s="111" t="s">
        <v>222</v>
      </c>
      <c r="P60" s="109" t="s">
        <v>223</v>
      </c>
      <c r="Q60" s="109" t="s">
        <v>152</v>
      </c>
      <c r="R60" s="108" t="s">
        <v>126</v>
      </c>
      <c r="S60" s="111" t="s">
        <v>127</v>
      </c>
      <c r="T60" s="108">
        <v>1010111</v>
      </c>
      <c r="U60" s="108">
        <v>17011</v>
      </c>
      <c r="V60" s="108">
        <v>103</v>
      </c>
      <c r="W60" s="108">
        <v>20599</v>
      </c>
      <c r="X60" s="113">
        <v>2020</v>
      </c>
      <c r="Y60" s="113">
        <v>497</v>
      </c>
      <c r="Z60" s="113">
        <v>0</v>
      </c>
      <c r="AA60" s="114" t="s">
        <v>217</v>
      </c>
      <c r="AB60" s="109" t="s">
        <v>211</v>
      </c>
      <c r="AC60" s="107">
        <f>IF(O60=O59,0,1)</f>
        <v>0</v>
      </c>
    </row>
    <row r="61" spans="1:29" ht="15">
      <c r="A61" s="108">
        <v>2020</v>
      </c>
      <c r="B61" s="108">
        <v>475</v>
      </c>
      <c r="C61" s="109" t="s">
        <v>217</v>
      </c>
      <c r="D61" s="298" t="s">
        <v>251</v>
      </c>
      <c r="E61" s="109" t="s">
        <v>207</v>
      </c>
      <c r="F61" s="111" t="s">
        <v>252</v>
      </c>
      <c r="G61" s="112">
        <v>6.6</v>
      </c>
      <c r="H61" s="112">
        <v>6.6</v>
      </c>
      <c r="I61" s="143" t="s">
        <v>121</v>
      </c>
      <c r="J61" s="112">
        <f>IF(I61="SI",G61-H61,G61)</f>
        <v>0</v>
      </c>
      <c r="K61" s="299" t="s">
        <v>152</v>
      </c>
      <c r="L61" s="108">
        <v>2020</v>
      </c>
      <c r="M61" s="108">
        <v>2960</v>
      </c>
      <c r="N61" s="109" t="s">
        <v>161</v>
      </c>
      <c r="O61" s="111" t="s">
        <v>222</v>
      </c>
      <c r="P61" s="109" t="s">
        <v>223</v>
      </c>
      <c r="Q61" s="109" t="s">
        <v>152</v>
      </c>
      <c r="R61" s="108" t="s">
        <v>126</v>
      </c>
      <c r="S61" s="111" t="s">
        <v>127</v>
      </c>
      <c r="T61" s="108">
        <v>1010111</v>
      </c>
      <c r="U61" s="108">
        <v>17011</v>
      </c>
      <c r="V61" s="108">
        <v>103</v>
      </c>
      <c r="W61" s="108">
        <v>20599</v>
      </c>
      <c r="X61" s="113">
        <v>2020</v>
      </c>
      <c r="Y61" s="113">
        <v>497</v>
      </c>
      <c r="Z61" s="113">
        <v>0</v>
      </c>
      <c r="AA61" s="114" t="s">
        <v>217</v>
      </c>
      <c r="AB61" s="109" t="s">
        <v>211</v>
      </c>
      <c r="AC61" s="107">
        <f>IF(O61=O60,0,1)</f>
        <v>0</v>
      </c>
    </row>
    <row r="62" spans="1:29" ht="15">
      <c r="A62" s="108">
        <v>2020</v>
      </c>
      <c r="B62" s="108">
        <v>289</v>
      </c>
      <c r="C62" s="109" t="s">
        <v>210</v>
      </c>
      <c r="D62" s="298" t="s">
        <v>253</v>
      </c>
      <c r="E62" s="109" t="s">
        <v>254</v>
      </c>
      <c r="F62" s="111" t="s">
        <v>255</v>
      </c>
      <c r="G62" s="112">
        <v>880</v>
      </c>
      <c r="H62" s="112">
        <v>80</v>
      </c>
      <c r="I62" s="143" t="s">
        <v>121</v>
      </c>
      <c r="J62" s="112">
        <f>IF(I62="SI",G62-H62,G62)</f>
        <v>800</v>
      </c>
      <c r="K62" s="299" t="s">
        <v>256</v>
      </c>
      <c r="L62" s="108">
        <v>2020</v>
      </c>
      <c r="M62" s="108">
        <v>4214</v>
      </c>
      <c r="N62" s="109" t="s">
        <v>254</v>
      </c>
      <c r="O62" s="111" t="s">
        <v>257</v>
      </c>
      <c r="P62" s="109" t="s">
        <v>258</v>
      </c>
      <c r="Q62" s="109" t="s">
        <v>258</v>
      </c>
      <c r="R62" s="108" t="s">
        <v>126</v>
      </c>
      <c r="S62" s="111" t="s">
        <v>127</v>
      </c>
      <c r="T62" s="108">
        <v>1070211</v>
      </c>
      <c r="U62" s="108">
        <v>1062</v>
      </c>
      <c r="V62" s="108">
        <v>202</v>
      </c>
      <c r="W62" s="108">
        <v>11919</v>
      </c>
      <c r="X62" s="113">
        <v>2020</v>
      </c>
      <c r="Y62" s="113">
        <v>261</v>
      </c>
      <c r="Z62" s="113">
        <v>5</v>
      </c>
      <c r="AA62" s="114" t="s">
        <v>259</v>
      </c>
      <c r="AB62" s="109" t="s">
        <v>260</v>
      </c>
      <c r="AC62" s="107">
        <f>IF(O62=O61,0,1)</f>
        <v>1</v>
      </c>
    </row>
    <row r="63" spans="1:29" ht="15">
      <c r="A63" s="108">
        <v>2020</v>
      </c>
      <c r="B63" s="108">
        <v>12</v>
      </c>
      <c r="C63" s="109" t="s">
        <v>148</v>
      </c>
      <c r="D63" s="298" t="s">
        <v>261</v>
      </c>
      <c r="E63" s="109" t="s">
        <v>262</v>
      </c>
      <c r="F63" s="111" t="s">
        <v>263</v>
      </c>
      <c r="G63" s="112">
        <v>43.5</v>
      </c>
      <c r="H63" s="112">
        <v>7.84</v>
      </c>
      <c r="I63" s="143" t="s">
        <v>121</v>
      </c>
      <c r="J63" s="112">
        <f>IF(I63="SI",G63-H63,G63)</f>
        <v>35.66</v>
      </c>
      <c r="K63" s="299" t="s">
        <v>264</v>
      </c>
      <c r="L63" s="108">
        <v>2020</v>
      </c>
      <c r="M63" s="108">
        <v>48</v>
      </c>
      <c r="N63" s="109" t="s">
        <v>265</v>
      </c>
      <c r="O63" s="111" t="s">
        <v>266</v>
      </c>
      <c r="P63" s="109" t="s">
        <v>267</v>
      </c>
      <c r="Q63" s="109" t="s">
        <v>152</v>
      </c>
      <c r="R63" s="108" t="s">
        <v>268</v>
      </c>
      <c r="S63" s="111" t="s">
        <v>269</v>
      </c>
      <c r="T63" s="108">
        <v>1110711</v>
      </c>
      <c r="U63" s="108">
        <v>1031</v>
      </c>
      <c r="V63" s="108">
        <v>103</v>
      </c>
      <c r="W63" s="108">
        <v>10202</v>
      </c>
      <c r="X63" s="113">
        <v>2019</v>
      </c>
      <c r="Y63" s="113">
        <v>120</v>
      </c>
      <c r="Z63" s="113">
        <v>0</v>
      </c>
      <c r="AA63" s="114" t="s">
        <v>270</v>
      </c>
      <c r="AB63" s="109" t="s">
        <v>271</v>
      </c>
      <c r="AC63" s="107">
        <f>IF(O63=O62,0,1)</f>
        <v>1</v>
      </c>
    </row>
    <row r="64" spans="1:29" ht="15">
      <c r="A64" s="108">
        <v>2020</v>
      </c>
      <c r="B64" s="108">
        <v>198</v>
      </c>
      <c r="C64" s="109" t="s">
        <v>272</v>
      </c>
      <c r="D64" s="298" t="s">
        <v>273</v>
      </c>
      <c r="E64" s="109" t="s">
        <v>205</v>
      </c>
      <c r="F64" s="111" t="s">
        <v>274</v>
      </c>
      <c r="G64" s="112">
        <v>9120.13</v>
      </c>
      <c r="H64" s="112">
        <v>1644.61</v>
      </c>
      <c r="I64" s="143" t="s">
        <v>121</v>
      </c>
      <c r="J64" s="112">
        <f>IF(I64="SI",G64-H64,G64)</f>
        <v>7475.5199999999995</v>
      </c>
      <c r="K64" s="299" t="s">
        <v>275</v>
      </c>
      <c r="L64" s="108">
        <v>2020</v>
      </c>
      <c r="M64" s="108">
        <v>2933</v>
      </c>
      <c r="N64" s="109" t="s">
        <v>207</v>
      </c>
      <c r="O64" s="111" t="s">
        <v>276</v>
      </c>
      <c r="P64" s="109" t="s">
        <v>277</v>
      </c>
      <c r="Q64" s="109" t="s">
        <v>278</v>
      </c>
      <c r="R64" s="108" t="s">
        <v>126</v>
      </c>
      <c r="S64" s="111" t="s">
        <v>127</v>
      </c>
      <c r="T64" s="108">
        <v>1080110</v>
      </c>
      <c r="U64" s="108">
        <v>10052</v>
      </c>
      <c r="V64" s="108">
        <v>202</v>
      </c>
      <c r="W64" s="108">
        <v>10912</v>
      </c>
      <c r="X64" s="113">
        <v>2020</v>
      </c>
      <c r="Y64" s="113">
        <v>61</v>
      </c>
      <c r="Z64" s="113">
        <v>0</v>
      </c>
      <c r="AA64" s="114" t="s">
        <v>279</v>
      </c>
      <c r="AB64" s="109" t="s">
        <v>170</v>
      </c>
      <c r="AC64" s="107">
        <f>IF(O64=O63,0,1)</f>
        <v>1</v>
      </c>
    </row>
    <row r="65" spans="1:29" ht="15">
      <c r="A65" s="108">
        <v>2020</v>
      </c>
      <c r="B65" s="108">
        <v>198</v>
      </c>
      <c r="C65" s="109" t="s">
        <v>272</v>
      </c>
      <c r="D65" s="298" t="s">
        <v>273</v>
      </c>
      <c r="E65" s="109" t="s">
        <v>205</v>
      </c>
      <c r="F65" s="111" t="s">
        <v>274</v>
      </c>
      <c r="G65" s="112">
        <v>5446.67</v>
      </c>
      <c r="H65" s="112">
        <v>982.19</v>
      </c>
      <c r="I65" s="143" t="s">
        <v>121</v>
      </c>
      <c r="J65" s="112">
        <f>IF(I65="SI",G65-H65,G65)</f>
        <v>4464.48</v>
      </c>
      <c r="K65" s="299" t="s">
        <v>275</v>
      </c>
      <c r="L65" s="108">
        <v>2020</v>
      </c>
      <c r="M65" s="108">
        <v>2933</v>
      </c>
      <c r="N65" s="109" t="s">
        <v>207</v>
      </c>
      <c r="O65" s="111" t="s">
        <v>276</v>
      </c>
      <c r="P65" s="109" t="s">
        <v>277</v>
      </c>
      <c r="Q65" s="109" t="s">
        <v>278</v>
      </c>
      <c r="R65" s="108" t="s">
        <v>126</v>
      </c>
      <c r="S65" s="111" t="s">
        <v>127</v>
      </c>
      <c r="T65" s="108">
        <v>1080110</v>
      </c>
      <c r="U65" s="108">
        <v>10052</v>
      </c>
      <c r="V65" s="108">
        <v>202</v>
      </c>
      <c r="W65" s="108">
        <v>10912</v>
      </c>
      <c r="X65" s="113">
        <v>2019</v>
      </c>
      <c r="Y65" s="113">
        <v>466</v>
      </c>
      <c r="Z65" s="113">
        <v>0</v>
      </c>
      <c r="AA65" s="114" t="s">
        <v>279</v>
      </c>
      <c r="AB65" s="109" t="s">
        <v>170</v>
      </c>
      <c r="AC65" s="107">
        <f>IF(O65=O64,0,1)</f>
        <v>0</v>
      </c>
    </row>
    <row r="66" spans="1:29" ht="15">
      <c r="A66" s="108">
        <v>2020</v>
      </c>
      <c r="B66" s="108">
        <v>117</v>
      </c>
      <c r="C66" s="109" t="s">
        <v>280</v>
      </c>
      <c r="D66" s="298" t="s">
        <v>281</v>
      </c>
      <c r="E66" s="109" t="s">
        <v>221</v>
      </c>
      <c r="F66" s="111" t="s">
        <v>282</v>
      </c>
      <c r="G66" s="112">
        <v>439.2</v>
      </c>
      <c r="H66" s="112">
        <v>79.2</v>
      </c>
      <c r="I66" s="143" t="s">
        <v>121</v>
      </c>
      <c r="J66" s="112">
        <f>IF(I66="SI",G66-H66,G66)</f>
        <v>360</v>
      </c>
      <c r="K66" s="299" t="s">
        <v>283</v>
      </c>
      <c r="L66" s="108">
        <v>2020</v>
      </c>
      <c r="M66" s="108">
        <v>1818</v>
      </c>
      <c r="N66" s="109" t="s">
        <v>221</v>
      </c>
      <c r="O66" s="111" t="s">
        <v>284</v>
      </c>
      <c r="P66" s="109" t="s">
        <v>285</v>
      </c>
      <c r="Q66" s="109" t="s">
        <v>285</v>
      </c>
      <c r="R66" s="108" t="s">
        <v>157</v>
      </c>
      <c r="S66" s="111" t="s">
        <v>158</v>
      </c>
      <c r="T66" s="108">
        <v>1100511</v>
      </c>
      <c r="U66" s="108">
        <v>1081</v>
      </c>
      <c r="V66" s="108">
        <v>103</v>
      </c>
      <c r="W66" s="108">
        <v>21901</v>
      </c>
      <c r="X66" s="113">
        <v>2020</v>
      </c>
      <c r="Y66" s="113">
        <v>130</v>
      </c>
      <c r="Z66" s="113">
        <v>0</v>
      </c>
      <c r="AA66" s="114" t="s">
        <v>286</v>
      </c>
      <c r="AB66" s="109" t="s">
        <v>287</v>
      </c>
      <c r="AC66" s="107">
        <f>IF(O66=O65,0,1)</f>
        <v>1</v>
      </c>
    </row>
    <row r="67" spans="1:29" ht="15">
      <c r="A67" s="108">
        <v>2020</v>
      </c>
      <c r="B67" s="108">
        <v>398</v>
      </c>
      <c r="C67" s="109" t="s">
        <v>288</v>
      </c>
      <c r="D67" s="298" t="s">
        <v>289</v>
      </c>
      <c r="E67" s="109" t="s">
        <v>290</v>
      </c>
      <c r="F67" s="111" t="s">
        <v>291</v>
      </c>
      <c r="G67" s="112">
        <v>714</v>
      </c>
      <c r="H67" s="112">
        <v>0</v>
      </c>
      <c r="I67" s="143" t="s">
        <v>151</v>
      </c>
      <c r="J67" s="112">
        <f>IF(I67="SI",G67-H67,G67)</f>
        <v>714</v>
      </c>
      <c r="K67" s="299" t="s">
        <v>292</v>
      </c>
      <c r="L67" s="108">
        <v>2020</v>
      </c>
      <c r="M67" s="108">
        <v>4426</v>
      </c>
      <c r="N67" s="109" t="s">
        <v>290</v>
      </c>
      <c r="O67" s="111" t="s">
        <v>293</v>
      </c>
      <c r="P67" s="109" t="s">
        <v>294</v>
      </c>
      <c r="Q67" s="109" t="s">
        <v>295</v>
      </c>
      <c r="R67" s="108" t="s">
        <v>126</v>
      </c>
      <c r="S67" s="111" t="s">
        <v>127</v>
      </c>
      <c r="T67" s="108">
        <v>1060210</v>
      </c>
      <c r="U67" s="108">
        <v>6012</v>
      </c>
      <c r="V67" s="108">
        <v>202</v>
      </c>
      <c r="W67" s="108">
        <v>10919</v>
      </c>
      <c r="X67" s="113">
        <v>2020</v>
      </c>
      <c r="Y67" s="113">
        <v>233</v>
      </c>
      <c r="Z67" s="113">
        <v>0</v>
      </c>
      <c r="AA67" s="114" t="s">
        <v>296</v>
      </c>
      <c r="AB67" s="109" t="s">
        <v>297</v>
      </c>
      <c r="AC67" s="107">
        <f>IF(O67=O66,0,1)</f>
        <v>1</v>
      </c>
    </row>
    <row r="68" spans="1:29" ht="15">
      <c r="A68" s="108">
        <v>2020</v>
      </c>
      <c r="B68" s="108">
        <v>40</v>
      </c>
      <c r="C68" s="109" t="s">
        <v>298</v>
      </c>
      <c r="D68" s="298" t="s">
        <v>299</v>
      </c>
      <c r="E68" s="109" t="s">
        <v>153</v>
      </c>
      <c r="F68" s="111" t="s">
        <v>300</v>
      </c>
      <c r="G68" s="112">
        <v>18.18</v>
      </c>
      <c r="H68" s="112">
        <v>0</v>
      </c>
      <c r="I68" s="143" t="s">
        <v>151</v>
      </c>
      <c r="J68" s="112">
        <f>IF(I68="SI",G68-H68,G68)</f>
        <v>18.18</v>
      </c>
      <c r="K68" s="299" t="s">
        <v>301</v>
      </c>
      <c r="L68" s="108">
        <v>2020</v>
      </c>
      <c r="M68" s="108">
        <v>422</v>
      </c>
      <c r="N68" s="109" t="s">
        <v>302</v>
      </c>
      <c r="O68" s="111" t="s">
        <v>303</v>
      </c>
      <c r="P68" s="109" t="s">
        <v>304</v>
      </c>
      <c r="Q68" s="109" t="s">
        <v>305</v>
      </c>
      <c r="R68" s="108" t="s">
        <v>306</v>
      </c>
      <c r="S68" s="111" t="s">
        <v>307</v>
      </c>
      <c r="T68" s="108">
        <v>1110711</v>
      </c>
      <c r="U68" s="108">
        <v>1031</v>
      </c>
      <c r="V68" s="108">
        <v>103</v>
      </c>
      <c r="W68" s="108">
        <v>21602</v>
      </c>
      <c r="X68" s="113">
        <v>2019</v>
      </c>
      <c r="Y68" s="113">
        <v>107</v>
      </c>
      <c r="Z68" s="113">
        <v>0</v>
      </c>
      <c r="AA68" s="114" t="s">
        <v>308</v>
      </c>
      <c r="AB68" s="109" t="s">
        <v>309</v>
      </c>
      <c r="AC68" s="107">
        <f>IF(O68=O67,0,1)</f>
        <v>1</v>
      </c>
    </row>
    <row r="69" spans="1:29" ht="15">
      <c r="A69" s="108">
        <v>2020</v>
      </c>
      <c r="B69" s="108">
        <v>41</v>
      </c>
      <c r="C69" s="109" t="s">
        <v>298</v>
      </c>
      <c r="D69" s="298" t="s">
        <v>310</v>
      </c>
      <c r="E69" s="109" t="s">
        <v>311</v>
      </c>
      <c r="F69" s="111" t="s">
        <v>312</v>
      </c>
      <c r="G69" s="112">
        <v>58.65</v>
      </c>
      <c r="H69" s="112">
        <v>0</v>
      </c>
      <c r="I69" s="143" t="s">
        <v>151</v>
      </c>
      <c r="J69" s="112">
        <f>IF(I69="SI",G69-H69,G69)</f>
        <v>58.65</v>
      </c>
      <c r="K69" s="299" t="s">
        <v>301</v>
      </c>
      <c r="L69" s="108">
        <v>2020</v>
      </c>
      <c r="M69" s="108">
        <v>796</v>
      </c>
      <c r="N69" s="109" t="s">
        <v>298</v>
      </c>
      <c r="O69" s="111" t="s">
        <v>303</v>
      </c>
      <c r="P69" s="109" t="s">
        <v>304</v>
      </c>
      <c r="Q69" s="109" t="s">
        <v>305</v>
      </c>
      <c r="R69" s="108" t="s">
        <v>306</v>
      </c>
      <c r="S69" s="111" t="s">
        <v>307</v>
      </c>
      <c r="T69" s="108">
        <v>1110711</v>
      </c>
      <c r="U69" s="108">
        <v>1031</v>
      </c>
      <c r="V69" s="108">
        <v>103</v>
      </c>
      <c r="W69" s="108">
        <v>21602</v>
      </c>
      <c r="X69" s="113">
        <v>2019</v>
      </c>
      <c r="Y69" s="113">
        <v>107</v>
      </c>
      <c r="Z69" s="113">
        <v>0</v>
      </c>
      <c r="AA69" s="114" t="s">
        <v>308</v>
      </c>
      <c r="AB69" s="109" t="s">
        <v>313</v>
      </c>
      <c r="AC69" s="107">
        <f>IF(O69=O68,0,1)</f>
        <v>0</v>
      </c>
    </row>
    <row r="70" spans="1:29" ht="15">
      <c r="A70" s="108">
        <v>2020</v>
      </c>
      <c r="B70" s="108">
        <v>191</v>
      </c>
      <c r="C70" s="109" t="s">
        <v>161</v>
      </c>
      <c r="D70" s="298" t="s">
        <v>314</v>
      </c>
      <c r="E70" s="109" t="s">
        <v>163</v>
      </c>
      <c r="F70" s="111" t="s">
        <v>315</v>
      </c>
      <c r="G70" s="112">
        <v>6.27</v>
      </c>
      <c r="H70" s="112">
        <v>0</v>
      </c>
      <c r="I70" s="143" t="s">
        <v>151</v>
      </c>
      <c r="J70" s="112">
        <f>IF(I70="SI",G70-H70,G70)</f>
        <v>6.27</v>
      </c>
      <c r="K70" s="299" t="s">
        <v>316</v>
      </c>
      <c r="L70" s="108">
        <v>2020</v>
      </c>
      <c r="M70" s="108">
        <v>2799</v>
      </c>
      <c r="N70" s="109" t="s">
        <v>166</v>
      </c>
      <c r="O70" s="111" t="s">
        <v>303</v>
      </c>
      <c r="P70" s="109" t="s">
        <v>304</v>
      </c>
      <c r="Q70" s="109" t="s">
        <v>305</v>
      </c>
      <c r="R70" s="108" t="s">
        <v>306</v>
      </c>
      <c r="S70" s="111" t="s">
        <v>307</v>
      </c>
      <c r="T70" s="108">
        <v>1110711</v>
      </c>
      <c r="U70" s="108">
        <v>1031</v>
      </c>
      <c r="V70" s="108">
        <v>103</v>
      </c>
      <c r="W70" s="108">
        <v>21602</v>
      </c>
      <c r="X70" s="113">
        <v>2020</v>
      </c>
      <c r="Y70" s="113">
        <v>167</v>
      </c>
      <c r="Z70" s="113">
        <v>0</v>
      </c>
      <c r="AA70" s="114" t="s">
        <v>317</v>
      </c>
      <c r="AB70" s="109" t="s">
        <v>171</v>
      </c>
      <c r="AC70" s="107">
        <f>IF(O70=O69,0,1)</f>
        <v>0</v>
      </c>
    </row>
    <row r="71" spans="1:29" ht="15">
      <c r="A71" s="108">
        <v>2020</v>
      </c>
      <c r="B71" s="108">
        <v>264</v>
      </c>
      <c r="C71" s="109" t="s">
        <v>318</v>
      </c>
      <c r="D71" s="298" t="s">
        <v>319</v>
      </c>
      <c r="E71" s="109" t="s">
        <v>320</v>
      </c>
      <c r="F71" s="111" t="s">
        <v>321</v>
      </c>
      <c r="G71" s="112">
        <v>20.18</v>
      </c>
      <c r="H71" s="112">
        <v>0</v>
      </c>
      <c r="I71" s="143" t="s">
        <v>151</v>
      </c>
      <c r="J71" s="112">
        <f>IF(I71="SI",G71-H71,G71)</f>
        <v>20.18</v>
      </c>
      <c r="K71" s="299" t="s">
        <v>316</v>
      </c>
      <c r="L71" s="108">
        <v>2020</v>
      </c>
      <c r="M71" s="108">
        <v>3864</v>
      </c>
      <c r="N71" s="109" t="s">
        <v>322</v>
      </c>
      <c r="O71" s="111" t="s">
        <v>303</v>
      </c>
      <c r="P71" s="109" t="s">
        <v>304</v>
      </c>
      <c r="Q71" s="109" t="s">
        <v>305</v>
      </c>
      <c r="R71" s="108" t="s">
        <v>306</v>
      </c>
      <c r="S71" s="111" t="s">
        <v>307</v>
      </c>
      <c r="T71" s="108">
        <v>1110711</v>
      </c>
      <c r="U71" s="108">
        <v>1031</v>
      </c>
      <c r="V71" s="108">
        <v>103</v>
      </c>
      <c r="W71" s="108">
        <v>21602</v>
      </c>
      <c r="X71" s="113">
        <v>2020</v>
      </c>
      <c r="Y71" s="113">
        <v>167</v>
      </c>
      <c r="Z71" s="113">
        <v>0</v>
      </c>
      <c r="AA71" s="114" t="s">
        <v>317</v>
      </c>
      <c r="AB71" s="109" t="s">
        <v>323</v>
      </c>
      <c r="AC71" s="107">
        <f>IF(O71=O70,0,1)</f>
        <v>0</v>
      </c>
    </row>
    <row r="72" spans="1:29" ht="15">
      <c r="A72" s="108">
        <v>2020</v>
      </c>
      <c r="B72" s="108">
        <v>76</v>
      </c>
      <c r="C72" s="109" t="s">
        <v>324</v>
      </c>
      <c r="D72" s="298" t="s">
        <v>325</v>
      </c>
      <c r="E72" s="109" t="s">
        <v>326</v>
      </c>
      <c r="F72" s="111" t="s">
        <v>327</v>
      </c>
      <c r="G72" s="112">
        <v>1472.25</v>
      </c>
      <c r="H72" s="112">
        <v>265.49</v>
      </c>
      <c r="I72" s="143" t="s">
        <v>121</v>
      </c>
      <c r="J72" s="112">
        <f>IF(I72="SI",G72-H72,G72)</f>
        <v>1206.76</v>
      </c>
      <c r="K72" s="299" t="s">
        <v>328</v>
      </c>
      <c r="L72" s="108">
        <v>2019</v>
      </c>
      <c r="M72" s="108">
        <v>7993</v>
      </c>
      <c r="N72" s="109" t="s">
        <v>262</v>
      </c>
      <c r="O72" s="111" t="s">
        <v>329</v>
      </c>
      <c r="P72" s="109" t="s">
        <v>330</v>
      </c>
      <c r="Q72" s="109" t="s">
        <v>330</v>
      </c>
      <c r="R72" s="108" t="s">
        <v>306</v>
      </c>
      <c r="S72" s="111" t="s">
        <v>307</v>
      </c>
      <c r="T72" s="108">
        <v>1110711</v>
      </c>
      <c r="U72" s="108">
        <v>1031</v>
      </c>
      <c r="V72" s="108">
        <v>103</v>
      </c>
      <c r="W72" s="108">
        <v>21302</v>
      </c>
      <c r="X72" s="113">
        <v>2019</v>
      </c>
      <c r="Y72" s="113">
        <v>396</v>
      </c>
      <c r="Z72" s="113">
        <v>0</v>
      </c>
      <c r="AA72" s="114" t="s">
        <v>331</v>
      </c>
      <c r="AB72" s="109" t="s">
        <v>332</v>
      </c>
      <c r="AC72" s="107">
        <f>IF(O72=O71,0,1)</f>
        <v>1</v>
      </c>
    </row>
    <row r="73" spans="1:29" ht="15">
      <c r="A73" s="108">
        <v>2020</v>
      </c>
      <c r="B73" s="108">
        <v>190</v>
      </c>
      <c r="C73" s="109" t="s">
        <v>161</v>
      </c>
      <c r="D73" s="298" t="s">
        <v>333</v>
      </c>
      <c r="E73" s="109" t="s">
        <v>195</v>
      </c>
      <c r="F73" s="111" t="s">
        <v>334</v>
      </c>
      <c r="G73" s="112">
        <v>1472.25</v>
      </c>
      <c r="H73" s="112">
        <v>265.49</v>
      </c>
      <c r="I73" s="143" t="s">
        <v>121</v>
      </c>
      <c r="J73" s="112">
        <f>IF(I73="SI",G73-H73,G73)</f>
        <v>1206.76</v>
      </c>
      <c r="K73" s="299" t="s">
        <v>328</v>
      </c>
      <c r="L73" s="108">
        <v>2020</v>
      </c>
      <c r="M73" s="108">
        <v>2639</v>
      </c>
      <c r="N73" s="109" t="s">
        <v>198</v>
      </c>
      <c r="O73" s="111" t="s">
        <v>329</v>
      </c>
      <c r="P73" s="109" t="s">
        <v>330</v>
      </c>
      <c r="Q73" s="109" t="s">
        <v>330</v>
      </c>
      <c r="R73" s="108" t="s">
        <v>306</v>
      </c>
      <c r="S73" s="111" t="s">
        <v>307</v>
      </c>
      <c r="T73" s="108">
        <v>1110711</v>
      </c>
      <c r="U73" s="108">
        <v>1031</v>
      </c>
      <c r="V73" s="108">
        <v>103</v>
      </c>
      <c r="W73" s="108">
        <v>21302</v>
      </c>
      <c r="X73" s="113">
        <v>2020</v>
      </c>
      <c r="Y73" s="113">
        <v>396</v>
      </c>
      <c r="Z73" s="113">
        <v>0</v>
      </c>
      <c r="AA73" s="114" t="s">
        <v>322</v>
      </c>
      <c r="AB73" s="109" t="s">
        <v>201</v>
      </c>
      <c r="AC73" s="107">
        <f>IF(O73=O72,0,1)</f>
        <v>0</v>
      </c>
    </row>
    <row r="74" spans="1:29" ht="15">
      <c r="A74" s="108">
        <v>2020</v>
      </c>
      <c r="B74" s="108">
        <v>109</v>
      </c>
      <c r="C74" s="109" t="s">
        <v>335</v>
      </c>
      <c r="D74" s="298" t="s">
        <v>336</v>
      </c>
      <c r="E74" s="109" t="s">
        <v>337</v>
      </c>
      <c r="F74" s="111" t="s">
        <v>338</v>
      </c>
      <c r="G74" s="112">
        <v>846.16</v>
      </c>
      <c r="H74" s="112">
        <v>104.5</v>
      </c>
      <c r="I74" s="143" t="s">
        <v>121</v>
      </c>
      <c r="J74" s="112">
        <f>IF(I74="SI",G74-H74,G74)</f>
        <v>741.66</v>
      </c>
      <c r="K74" s="299" t="s">
        <v>339</v>
      </c>
      <c r="L74" s="108">
        <v>2020</v>
      </c>
      <c r="M74" s="108">
        <v>1576</v>
      </c>
      <c r="N74" s="109" t="s">
        <v>340</v>
      </c>
      <c r="O74" s="111" t="s">
        <v>341</v>
      </c>
      <c r="P74" s="109" t="s">
        <v>342</v>
      </c>
      <c r="Q74" s="109" t="s">
        <v>342</v>
      </c>
      <c r="R74" s="108" t="s">
        <v>157</v>
      </c>
      <c r="S74" s="111" t="s">
        <v>158</v>
      </c>
      <c r="T74" s="108">
        <v>1100511</v>
      </c>
      <c r="U74" s="108">
        <v>1081</v>
      </c>
      <c r="V74" s="108">
        <v>103</v>
      </c>
      <c r="W74" s="108">
        <v>21910</v>
      </c>
      <c r="X74" s="113">
        <v>2019</v>
      </c>
      <c r="Y74" s="113">
        <v>252</v>
      </c>
      <c r="Z74" s="113">
        <v>0</v>
      </c>
      <c r="AA74" s="114" t="s">
        <v>272</v>
      </c>
      <c r="AB74" s="109" t="s">
        <v>166</v>
      </c>
      <c r="AC74" s="107">
        <f>IF(O74=O73,0,1)</f>
        <v>1</v>
      </c>
    </row>
    <row r="75" spans="1:29" ht="15">
      <c r="A75" s="108">
        <v>2020</v>
      </c>
      <c r="B75" s="108">
        <v>9</v>
      </c>
      <c r="C75" s="109" t="s">
        <v>148</v>
      </c>
      <c r="D75" s="298" t="s">
        <v>343</v>
      </c>
      <c r="E75" s="109" t="s">
        <v>262</v>
      </c>
      <c r="F75" s="111" t="s">
        <v>344</v>
      </c>
      <c r="G75" s="112">
        <v>671</v>
      </c>
      <c r="H75" s="112">
        <v>121</v>
      </c>
      <c r="I75" s="143" t="s">
        <v>121</v>
      </c>
      <c r="J75" s="112">
        <f>IF(I75="SI",G75-H75,G75)</f>
        <v>550</v>
      </c>
      <c r="K75" s="299" t="s">
        <v>345</v>
      </c>
      <c r="L75" s="108">
        <v>2020</v>
      </c>
      <c r="M75" s="108">
        <v>136</v>
      </c>
      <c r="N75" s="109" t="s">
        <v>346</v>
      </c>
      <c r="O75" s="111" t="s">
        <v>347</v>
      </c>
      <c r="P75" s="109" t="s">
        <v>348</v>
      </c>
      <c r="Q75" s="109" t="s">
        <v>348</v>
      </c>
      <c r="R75" s="108" t="s">
        <v>349</v>
      </c>
      <c r="S75" s="111" t="s">
        <v>350</v>
      </c>
      <c r="T75" s="108">
        <v>1120211</v>
      </c>
      <c r="U75" s="108">
        <v>1071</v>
      </c>
      <c r="V75" s="108">
        <v>103</v>
      </c>
      <c r="W75" s="108">
        <v>20706</v>
      </c>
      <c r="X75" s="113">
        <v>2019</v>
      </c>
      <c r="Y75" s="113">
        <v>497</v>
      </c>
      <c r="Z75" s="113">
        <v>0</v>
      </c>
      <c r="AA75" s="114" t="s">
        <v>351</v>
      </c>
      <c r="AB75" s="109" t="s">
        <v>352</v>
      </c>
      <c r="AC75" s="107">
        <f>IF(O75=O74,0,1)</f>
        <v>1</v>
      </c>
    </row>
    <row r="76" spans="1:29" ht="15">
      <c r="A76" s="108">
        <v>2020</v>
      </c>
      <c r="B76" s="108">
        <v>209</v>
      </c>
      <c r="C76" s="109" t="s">
        <v>272</v>
      </c>
      <c r="D76" s="298" t="s">
        <v>353</v>
      </c>
      <c r="E76" s="109" t="s">
        <v>354</v>
      </c>
      <c r="F76" s="111" t="s">
        <v>355</v>
      </c>
      <c r="G76" s="112">
        <v>900</v>
      </c>
      <c r="H76" s="112">
        <v>0</v>
      </c>
      <c r="I76" s="143" t="s">
        <v>151</v>
      </c>
      <c r="J76" s="112">
        <f>IF(I76="SI",G76-H76,G76)</f>
        <v>900</v>
      </c>
      <c r="K76" s="299" t="s">
        <v>356</v>
      </c>
      <c r="L76" s="108">
        <v>2020</v>
      </c>
      <c r="M76" s="108">
        <v>3033</v>
      </c>
      <c r="N76" s="109" t="s">
        <v>357</v>
      </c>
      <c r="O76" s="111" t="s">
        <v>347</v>
      </c>
      <c r="P76" s="109" t="s">
        <v>348</v>
      </c>
      <c r="Q76" s="109" t="s">
        <v>348</v>
      </c>
      <c r="R76" s="108" t="s">
        <v>157</v>
      </c>
      <c r="S76" s="111" t="s">
        <v>158</v>
      </c>
      <c r="T76" s="108">
        <v>1100511</v>
      </c>
      <c r="U76" s="108">
        <v>1081</v>
      </c>
      <c r="V76" s="108">
        <v>103</v>
      </c>
      <c r="W76" s="108">
        <v>21901</v>
      </c>
      <c r="X76" s="113">
        <v>2020</v>
      </c>
      <c r="Y76" s="113">
        <v>98</v>
      </c>
      <c r="Z76" s="113">
        <v>0</v>
      </c>
      <c r="AA76" s="114" t="s">
        <v>358</v>
      </c>
      <c r="AB76" s="109" t="s">
        <v>359</v>
      </c>
      <c r="AC76" s="107">
        <f>IF(O76=O75,0,1)</f>
        <v>0</v>
      </c>
    </row>
    <row r="77" spans="1:29" ht="15">
      <c r="A77" s="108">
        <v>2020</v>
      </c>
      <c r="B77" s="108">
        <v>335</v>
      </c>
      <c r="C77" s="109" t="s">
        <v>360</v>
      </c>
      <c r="D77" s="298" t="s">
        <v>361</v>
      </c>
      <c r="E77" s="109" t="s">
        <v>362</v>
      </c>
      <c r="F77" s="111" t="s">
        <v>344</v>
      </c>
      <c r="G77" s="112">
        <v>535.52</v>
      </c>
      <c r="H77" s="112">
        <v>96.57</v>
      </c>
      <c r="I77" s="143" t="s">
        <v>121</v>
      </c>
      <c r="J77" s="112">
        <f>IF(I77="SI",G77-H77,G77)</f>
        <v>438.95</v>
      </c>
      <c r="K77" s="299" t="s">
        <v>363</v>
      </c>
      <c r="L77" s="108">
        <v>2020</v>
      </c>
      <c r="M77" s="108">
        <v>4222</v>
      </c>
      <c r="N77" s="109" t="s">
        <v>364</v>
      </c>
      <c r="O77" s="111" t="s">
        <v>347</v>
      </c>
      <c r="P77" s="109" t="s">
        <v>348</v>
      </c>
      <c r="Q77" s="109" t="s">
        <v>348</v>
      </c>
      <c r="R77" s="108" t="s">
        <v>126</v>
      </c>
      <c r="S77" s="111" t="s">
        <v>127</v>
      </c>
      <c r="T77" s="108">
        <v>1100410</v>
      </c>
      <c r="U77" s="108">
        <v>1061</v>
      </c>
      <c r="V77" s="108">
        <v>103</v>
      </c>
      <c r="W77" s="108">
        <v>20900</v>
      </c>
      <c r="X77" s="113">
        <v>2020</v>
      </c>
      <c r="Y77" s="113">
        <v>334</v>
      </c>
      <c r="Z77" s="113">
        <v>0</v>
      </c>
      <c r="AA77" s="114" t="s">
        <v>365</v>
      </c>
      <c r="AB77" s="109" t="s">
        <v>366</v>
      </c>
      <c r="AC77" s="107">
        <f>IF(O77=O76,0,1)</f>
        <v>0</v>
      </c>
    </row>
    <row r="78" spans="1:29" ht="15">
      <c r="A78" s="108">
        <v>2020</v>
      </c>
      <c r="B78" s="108">
        <v>366</v>
      </c>
      <c r="C78" s="109" t="s">
        <v>367</v>
      </c>
      <c r="D78" s="298" t="s">
        <v>368</v>
      </c>
      <c r="E78" s="109" t="s">
        <v>254</v>
      </c>
      <c r="F78" s="111" t="s">
        <v>369</v>
      </c>
      <c r="G78" s="112">
        <v>7658.55</v>
      </c>
      <c r="H78" s="112">
        <v>1381.05</v>
      </c>
      <c r="I78" s="143" t="s">
        <v>121</v>
      </c>
      <c r="J78" s="112">
        <f>IF(I78="SI",G78-H78,G78)</f>
        <v>6277.5</v>
      </c>
      <c r="K78" s="299" t="s">
        <v>370</v>
      </c>
      <c r="L78" s="108">
        <v>2020</v>
      </c>
      <c r="M78" s="108">
        <v>4223</v>
      </c>
      <c r="N78" s="109" t="s">
        <v>364</v>
      </c>
      <c r="O78" s="111" t="s">
        <v>347</v>
      </c>
      <c r="P78" s="109" t="s">
        <v>348</v>
      </c>
      <c r="Q78" s="109" t="s">
        <v>348</v>
      </c>
      <c r="R78" s="108" t="s">
        <v>157</v>
      </c>
      <c r="S78" s="111" t="s">
        <v>158</v>
      </c>
      <c r="T78" s="108">
        <v>1100511</v>
      </c>
      <c r="U78" s="108">
        <v>1081</v>
      </c>
      <c r="V78" s="108">
        <v>103</v>
      </c>
      <c r="W78" s="108">
        <v>21901</v>
      </c>
      <c r="X78" s="113">
        <v>2020</v>
      </c>
      <c r="Y78" s="113">
        <v>128</v>
      </c>
      <c r="Z78" s="113">
        <v>0</v>
      </c>
      <c r="AA78" s="114" t="s">
        <v>358</v>
      </c>
      <c r="AB78" s="109" t="s">
        <v>260</v>
      </c>
      <c r="AC78" s="107">
        <f>IF(O78=O77,0,1)</f>
        <v>0</v>
      </c>
    </row>
    <row r="79" spans="1:29" ht="15">
      <c r="A79" s="108">
        <v>2020</v>
      </c>
      <c r="B79" s="108">
        <v>423</v>
      </c>
      <c r="C79" s="109" t="s">
        <v>371</v>
      </c>
      <c r="D79" s="298" t="s">
        <v>372</v>
      </c>
      <c r="E79" s="109" t="s">
        <v>373</v>
      </c>
      <c r="F79" s="111" t="s">
        <v>374</v>
      </c>
      <c r="G79" s="112">
        <v>3782</v>
      </c>
      <c r="H79" s="112">
        <v>682</v>
      </c>
      <c r="I79" s="143" t="s">
        <v>121</v>
      </c>
      <c r="J79" s="112">
        <f>IF(I79="SI",G79-H79,G79)</f>
        <v>3100</v>
      </c>
      <c r="K79" s="299" t="s">
        <v>375</v>
      </c>
      <c r="L79" s="108">
        <v>2020</v>
      </c>
      <c r="M79" s="108">
        <v>4350</v>
      </c>
      <c r="N79" s="109" t="s">
        <v>376</v>
      </c>
      <c r="O79" s="111" t="s">
        <v>377</v>
      </c>
      <c r="P79" s="109" t="s">
        <v>378</v>
      </c>
      <c r="Q79" s="109" t="s">
        <v>378</v>
      </c>
      <c r="R79" s="108" t="s">
        <v>126</v>
      </c>
      <c r="S79" s="111" t="s">
        <v>127</v>
      </c>
      <c r="T79" s="108">
        <v>1070211</v>
      </c>
      <c r="U79" s="108">
        <v>1062</v>
      </c>
      <c r="V79" s="108">
        <v>202</v>
      </c>
      <c r="W79" s="108">
        <v>10919</v>
      </c>
      <c r="X79" s="113">
        <v>2020</v>
      </c>
      <c r="Y79" s="113">
        <v>335</v>
      </c>
      <c r="Z79" s="113">
        <v>0</v>
      </c>
      <c r="AA79" s="114" t="s">
        <v>259</v>
      </c>
      <c r="AB79" s="109" t="s">
        <v>379</v>
      </c>
      <c r="AC79" s="107">
        <f>IF(O79=O78,0,1)</f>
        <v>1</v>
      </c>
    </row>
    <row r="80" spans="1:29" ht="15">
      <c r="A80" s="108">
        <v>2020</v>
      </c>
      <c r="B80" s="108">
        <v>280</v>
      </c>
      <c r="C80" s="109" t="s">
        <v>362</v>
      </c>
      <c r="D80" s="298" t="s">
        <v>380</v>
      </c>
      <c r="E80" s="109" t="s">
        <v>381</v>
      </c>
      <c r="F80" s="111" t="s">
        <v>382</v>
      </c>
      <c r="G80" s="112">
        <v>1085.8</v>
      </c>
      <c r="H80" s="112">
        <v>195.8</v>
      </c>
      <c r="I80" s="143" t="s">
        <v>121</v>
      </c>
      <c r="J80" s="112">
        <f>IF(I80="SI",G80-H80,G80)</f>
        <v>890</v>
      </c>
      <c r="K80" s="299" t="s">
        <v>383</v>
      </c>
      <c r="L80" s="108">
        <v>2020</v>
      </c>
      <c r="M80" s="108">
        <v>3940</v>
      </c>
      <c r="N80" s="109" t="s">
        <v>381</v>
      </c>
      <c r="O80" s="111" t="s">
        <v>384</v>
      </c>
      <c r="P80" s="109" t="s">
        <v>385</v>
      </c>
      <c r="Q80" s="109" t="s">
        <v>385</v>
      </c>
      <c r="R80" s="108" t="s">
        <v>306</v>
      </c>
      <c r="S80" s="111" t="s">
        <v>307</v>
      </c>
      <c r="T80" s="108">
        <v>1010211</v>
      </c>
      <c r="U80" s="108">
        <v>1101</v>
      </c>
      <c r="V80" s="108">
        <v>103</v>
      </c>
      <c r="W80" s="108">
        <v>10101</v>
      </c>
      <c r="X80" s="113">
        <v>2020</v>
      </c>
      <c r="Y80" s="113">
        <v>382</v>
      </c>
      <c r="Z80" s="113">
        <v>0</v>
      </c>
      <c r="AA80" s="114" t="s">
        <v>386</v>
      </c>
      <c r="AB80" s="109" t="s">
        <v>387</v>
      </c>
      <c r="AC80" s="107">
        <f>IF(O80=O79,0,1)</f>
        <v>1</v>
      </c>
    </row>
    <row r="81" spans="1:29" ht="15">
      <c r="A81" s="108">
        <v>2020</v>
      </c>
      <c r="B81" s="108">
        <v>118</v>
      </c>
      <c r="C81" s="109" t="s">
        <v>280</v>
      </c>
      <c r="D81" s="298" t="s">
        <v>388</v>
      </c>
      <c r="E81" s="109" t="s">
        <v>270</v>
      </c>
      <c r="F81" s="111" t="s">
        <v>389</v>
      </c>
      <c r="G81" s="112">
        <v>-1685.44</v>
      </c>
      <c r="H81" s="112">
        <v>-153.22</v>
      </c>
      <c r="I81" s="143" t="s">
        <v>121</v>
      </c>
      <c r="J81" s="112">
        <f>IF(I81="SI",G81-H81,G81)</f>
        <v>-1532.22</v>
      </c>
      <c r="K81" s="299" t="s">
        <v>390</v>
      </c>
      <c r="L81" s="108">
        <v>2020</v>
      </c>
      <c r="M81" s="108">
        <v>1622</v>
      </c>
      <c r="N81" s="109" t="s">
        <v>391</v>
      </c>
      <c r="O81" s="111" t="s">
        <v>392</v>
      </c>
      <c r="P81" s="109" t="s">
        <v>393</v>
      </c>
      <c r="Q81" s="109" t="s">
        <v>393</v>
      </c>
      <c r="R81" s="108" t="s">
        <v>126</v>
      </c>
      <c r="S81" s="111" t="s">
        <v>127</v>
      </c>
      <c r="T81" s="108">
        <v>1010411</v>
      </c>
      <c r="U81" s="108">
        <v>9031</v>
      </c>
      <c r="V81" s="108">
        <v>103</v>
      </c>
      <c r="W81" s="108">
        <v>21504</v>
      </c>
      <c r="X81" s="113">
        <v>2020</v>
      </c>
      <c r="Y81" s="113">
        <v>45</v>
      </c>
      <c r="Z81" s="113">
        <v>0</v>
      </c>
      <c r="AA81" s="114" t="s">
        <v>394</v>
      </c>
      <c r="AB81" s="109" t="s">
        <v>395</v>
      </c>
      <c r="AC81" s="107">
        <f>IF(O81=O80,0,1)</f>
        <v>1</v>
      </c>
    </row>
    <row r="82" spans="1:29" ht="15">
      <c r="A82" s="108">
        <v>2020</v>
      </c>
      <c r="B82" s="108">
        <v>139</v>
      </c>
      <c r="C82" s="109" t="s">
        <v>396</v>
      </c>
      <c r="D82" s="298" t="s">
        <v>397</v>
      </c>
      <c r="E82" s="109" t="s">
        <v>398</v>
      </c>
      <c r="F82" s="111" t="s">
        <v>399</v>
      </c>
      <c r="G82" s="112">
        <v>1177.73</v>
      </c>
      <c r="H82" s="112">
        <v>107.07</v>
      </c>
      <c r="I82" s="143" t="s">
        <v>121</v>
      </c>
      <c r="J82" s="112">
        <f>IF(I82="SI",G82-H82,G82)</f>
        <v>1070.66</v>
      </c>
      <c r="K82" s="299" t="s">
        <v>390</v>
      </c>
      <c r="L82" s="108">
        <v>2020</v>
      </c>
      <c r="M82" s="108">
        <v>2157</v>
      </c>
      <c r="N82" s="109" t="s">
        <v>400</v>
      </c>
      <c r="O82" s="111" t="s">
        <v>392</v>
      </c>
      <c r="P82" s="109" t="s">
        <v>393</v>
      </c>
      <c r="Q82" s="109" t="s">
        <v>393</v>
      </c>
      <c r="R82" s="108" t="s">
        <v>126</v>
      </c>
      <c r="S82" s="111" t="s">
        <v>127</v>
      </c>
      <c r="T82" s="108">
        <v>1010411</v>
      </c>
      <c r="U82" s="108">
        <v>9031</v>
      </c>
      <c r="V82" s="108">
        <v>103</v>
      </c>
      <c r="W82" s="108">
        <v>21504</v>
      </c>
      <c r="X82" s="113">
        <v>2020</v>
      </c>
      <c r="Y82" s="113">
        <v>45</v>
      </c>
      <c r="Z82" s="113">
        <v>0</v>
      </c>
      <c r="AA82" s="114" t="s">
        <v>394</v>
      </c>
      <c r="AB82" s="109" t="s">
        <v>272</v>
      </c>
      <c r="AC82" s="107">
        <f>IF(O82=O81,0,1)</f>
        <v>0</v>
      </c>
    </row>
    <row r="83" spans="1:28" ht="15">
      <c r="A83" s="108"/>
      <c r="B83" s="108"/>
      <c r="C83" s="109"/>
      <c r="D83" s="298"/>
      <c r="E83" s="109"/>
      <c r="F83" s="300"/>
      <c r="G83" s="301"/>
      <c r="H83" s="112"/>
      <c r="I83" s="143"/>
      <c r="J83" s="112"/>
      <c r="K83" s="299"/>
      <c r="L83" s="108"/>
      <c r="M83" s="108"/>
      <c r="N83" s="109"/>
      <c r="O83" s="111"/>
      <c r="P83" s="109"/>
      <c r="Q83" s="109"/>
      <c r="R83" s="108"/>
      <c r="S83" s="111"/>
      <c r="T83" s="108"/>
      <c r="U83" s="108"/>
      <c r="V83" s="108"/>
      <c r="W83" s="108"/>
      <c r="X83" s="113"/>
      <c r="Y83" s="113"/>
      <c r="Z83" s="113"/>
      <c r="AA83" s="114"/>
      <c r="AB83" s="109"/>
    </row>
    <row r="84" spans="1:28" ht="15">
      <c r="A84" s="108"/>
      <c r="B84" s="108"/>
      <c r="C84" s="109"/>
      <c r="D84" s="298"/>
      <c r="E84" s="109"/>
      <c r="F84" s="302" t="s">
        <v>401</v>
      </c>
      <c r="G84" s="303">
        <f>SUM(G11:G82)</f>
        <v>40322.69000000001</v>
      </c>
      <c r="H84" s="304">
        <f>SUM(H11:H82)</f>
        <v>6657.749999999999</v>
      </c>
      <c r="I84" s="143"/>
      <c r="J84" s="304">
        <f>SUM(J11:J82)</f>
        <v>34197.88</v>
      </c>
      <c r="K84" s="299"/>
      <c r="L84" s="108"/>
      <c r="M84" s="108"/>
      <c r="N84" s="109"/>
      <c r="O84" s="111"/>
      <c r="P84" s="109"/>
      <c r="Q84" s="109"/>
      <c r="R84" s="108"/>
      <c r="S84" s="111"/>
      <c r="T84" s="108"/>
      <c r="U84" s="108"/>
      <c r="V84" s="108"/>
      <c r="W84" s="108"/>
      <c r="X84" s="113"/>
      <c r="Y84" s="113"/>
      <c r="Z84" s="113"/>
      <c r="AA84" s="114"/>
      <c r="AB84" s="109"/>
    </row>
    <row r="85" spans="3:28" ht="15">
      <c r="C85" s="107"/>
      <c r="D85" s="107"/>
      <c r="E85" s="107"/>
      <c r="F85" s="107"/>
      <c r="G85" s="107"/>
      <c r="H85" s="107"/>
      <c r="I85" s="107"/>
      <c r="J85" s="107"/>
      <c r="N85" s="107"/>
      <c r="O85" s="107"/>
      <c r="P85" s="107"/>
      <c r="Q85" s="107"/>
      <c r="S85" s="107"/>
      <c r="AB85" s="107"/>
    </row>
    <row r="86" spans="3:28" ht="15">
      <c r="C86" s="107"/>
      <c r="D86" s="107"/>
      <c r="E86" s="107"/>
      <c r="F86" s="107"/>
      <c r="G86" s="107"/>
      <c r="H86" s="107"/>
      <c r="I86" s="107"/>
      <c r="J86" s="107"/>
      <c r="N86" s="107"/>
      <c r="O86" s="107"/>
      <c r="P86" s="107"/>
      <c r="Q86" s="107"/>
      <c r="S86" s="107"/>
      <c r="AB86" s="107"/>
    </row>
    <row r="87" spans="3:28" ht="15">
      <c r="C87" s="107"/>
      <c r="D87" s="107"/>
      <c r="E87" s="107"/>
      <c r="F87" s="107"/>
      <c r="G87" s="107"/>
      <c r="H87" s="107"/>
      <c r="I87" s="107"/>
      <c r="J87" s="107"/>
      <c r="N87" s="107"/>
      <c r="O87" s="107"/>
      <c r="P87" s="107"/>
      <c r="Q87" s="107"/>
      <c r="S87" s="107"/>
      <c r="AB87" s="107"/>
    </row>
    <row r="88" spans="3:28" ht="15">
      <c r="C88" s="107"/>
      <c r="D88" s="107"/>
      <c r="E88" s="107"/>
      <c r="F88" s="107"/>
      <c r="G88" s="107"/>
      <c r="H88" s="107"/>
      <c r="I88" s="107"/>
      <c r="J88" s="107"/>
      <c r="N88" s="107"/>
      <c r="O88" s="107"/>
      <c r="P88" s="107"/>
      <c r="Q88" s="107"/>
      <c r="S88" s="107"/>
      <c r="AB88" s="107"/>
    </row>
    <row r="89" spans="3:28" ht="15">
      <c r="C89" s="107"/>
      <c r="D89" s="107"/>
      <c r="E89" s="107"/>
      <c r="F89" s="107"/>
      <c r="G89" s="107"/>
      <c r="H89" s="107"/>
      <c r="I89" s="107"/>
      <c r="J89" s="107"/>
      <c r="N89" s="107"/>
      <c r="O89" s="107"/>
      <c r="P89" s="107"/>
      <c r="Q89" s="107"/>
      <c r="S89" s="107"/>
      <c r="AB89" s="107"/>
    </row>
    <row r="90" spans="3:28" ht="15">
      <c r="C90" s="107"/>
      <c r="D90" s="107"/>
      <c r="E90" s="107"/>
      <c r="F90" s="107"/>
      <c r="G90" s="107"/>
      <c r="H90" s="107"/>
      <c r="I90" s="107"/>
      <c r="J90" s="107"/>
      <c r="N90" s="107"/>
      <c r="O90" s="107"/>
      <c r="P90" s="107"/>
      <c r="Q90" s="107"/>
      <c r="S90" s="107"/>
      <c r="AB90" s="107"/>
    </row>
    <row r="91" spans="3:28" ht="15">
      <c r="C91" s="107"/>
      <c r="D91" s="107"/>
      <c r="E91" s="107"/>
      <c r="F91" s="107"/>
      <c r="G91" s="107"/>
      <c r="H91" s="107"/>
      <c r="I91" s="107"/>
      <c r="J91" s="107"/>
      <c r="N91" s="107"/>
      <c r="O91" s="107"/>
      <c r="P91" s="107"/>
      <c r="Q91" s="107"/>
      <c r="S91" s="107"/>
      <c r="AB91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dataValidations count="1">
    <dataValidation type="list" allowBlank="1" showInputMessage="1" showErrorMessage="1" errorTitle="SCISSIONE PAGAMENTI" error="Selezionare 'NO' se il documento non è soggeto alla Scissione Pagamenti" sqref="I11:I84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82" t="s">
        <v>110</v>
      </c>
      <c r="B3" s="282"/>
      <c r="C3" s="282"/>
      <c r="D3" s="282"/>
      <c r="E3" s="282"/>
      <c r="F3" s="282"/>
      <c r="G3" s="282"/>
      <c r="H3" s="282"/>
      <c r="I3" s="282"/>
      <c r="J3" s="283"/>
      <c r="K3" s="283"/>
      <c r="L3" s="283"/>
      <c r="M3" s="283"/>
      <c r="N3" s="283"/>
      <c r="O3" s="283"/>
      <c r="P3" s="283"/>
      <c r="Q3" s="151"/>
    </row>
    <row r="4" spans="1:17" s="90" customFormat="1" ht="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151"/>
    </row>
    <row r="5" spans="1:17" s="90" customFormat="1" ht="22.5" customHeight="1">
      <c r="A5" s="287" t="s">
        <v>109</v>
      </c>
      <c r="B5" s="287"/>
      <c r="C5" s="287"/>
      <c r="D5" s="287"/>
      <c r="E5" s="287"/>
      <c r="F5" s="287"/>
      <c r="G5" s="287"/>
      <c r="H5" s="287"/>
      <c r="I5" s="288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78" t="s">
        <v>95</v>
      </c>
      <c r="D6" s="279"/>
      <c r="E6" s="279"/>
      <c r="F6" s="279"/>
      <c r="G6" s="295"/>
      <c r="H6" s="199">
        <v>0</v>
      </c>
      <c r="I6" s="203"/>
      <c r="J6" s="293" t="s">
        <v>95</v>
      </c>
      <c r="K6" s="293"/>
      <c r="L6" s="293"/>
      <c r="M6" s="293"/>
      <c r="N6" s="294"/>
      <c r="O6" s="204">
        <v>0</v>
      </c>
      <c r="P6" s="203"/>
    </row>
    <row r="7" spans="3:16" s="90" customFormat="1" ht="22.5" customHeight="1">
      <c r="C7" s="278" t="s">
        <v>93</v>
      </c>
      <c r="D7" s="279"/>
      <c r="E7" s="279"/>
      <c r="F7" s="279"/>
      <c r="G7" s="200"/>
      <c r="H7" s="199">
        <v>0</v>
      </c>
      <c r="I7" s="201"/>
      <c r="J7" s="291" t="s">
        <v>93</v>
      </c>
      <c r="K7" s="291"/>
      <c r="L7" s="291"/>
      <c r="M7" s="291"/>
      <c r="N7" s="292"/>
      <c r="O7" s="202">
        <v>0</v>
      </c>
      <c r="P7" s="201"/>
    </row>
    <row r="8" spans="3:16" s="90" customFormat="1" ht="22.5" customHeight="1">
      <c r="C8" s="278" t="s">
        <v>92</v>
      </c>
      <c r="D8" s="279"/>
      <c r="E8" s="279"/>
      <c r="F8" s="279"/>
      <c r="G8" s="200"/>
      <c r="H8" s="199">
        <f>H6-H7</f>
        <v>0</v>
      </c>
      <c r="I8" s="197"/>
      <c r="J8" s="289" t="s">
        <v>92</v>
      </c>
      <c r="K8" s="289"/>
      <c r="L8" s="289"/>
      <c r="M8" s="289"/>
      <c r="N8" s="290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84" t="s">
        <v>107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6"/>
    </row>
    <row r="11" spans="1:16" s="90" customFormat="1" ht="22.5" customHeight="1">
      <c r="A11" s="219" t="s">
        <v>14</v>
      </c>
      <c r="B11" s="234"/>
      <c r="C11" s="219" t="s">
        <v>15</v>
      </c>
      <c r="D11" s="233"/>
      <c r="E11" s="233"/>
      <c r="F11" s="233"/>
      <c r="G11" s="233"/>
      <c r="H11" s="233"/>
      <c r="I11" s="234"/>
      <c r="J11" s="219" t="s">
        <v>1</v>
      </c>
      <c r="K11" s="234"/>
      <c r="L11" s="149"/>
      <c r="M11" s="219" t="s">
        <v>64</v>
      </c>
      <c r="N11" s="233"/>
      <c r="O11" s="233"/>
      <c r="P11" s="234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giada.malfatti</cp:lastModifiedBy>
  <cp:lastPrinted>2015-01-23T09:39:52Z</cp:lastPrinted>
  <dcterms:created xsi:type="dcterms:W3CDTF">1996-11-05T10:16:36Z</dcterms:created>
  <dcterms:modified xsi:type="dcterms:W3CDTF">2021-05-28T09:33:49Z</dcterms:modified>
  <cp:category/>
  <cp:version/>
  <cp:contentType/>
  <cp:contentStatus/>
</cp:coreProperties>
</file>