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20" firstSheet="1" activeTab="1"/>
  </bookViews>
  <sheets>
    <sheet name="completo " sheetId="1" state="hidden" r:id="rId1"/>
    <sheet name="personale" sheetId="2" r:id="rId2"/>
    <sheet name="dirigenti" sheetId="3" r:id="rId3"/>
    <sheet name="Foglio3" sheetId="4" r:id="rId4"/>
  </sheets>
  <definedNames>
    <definedName name="_xlnm.Print_Area" localSheetId="0">'completo '!$A$1:$L$71</definedName>
    <definedName name="_xlnm.Print_Area" localSheetId="2">'dirigenti'!$A$1:$M$32</definedName>
    <definedName name="_xlnm.Print_Area" localSheetId="1">'personale'!$A$1:$M$32</definedName>
  </definedNames>
  <calcPr fullCalcOnLoad="1"/>
</workbook>
</file>

<file path=xl/sharedStrings.xml><?xml version="1.0" encoding="utf-8"?>
<sst xmlns="http://schemas.openxmlformats.org/spreadsheetml/2006/main" count="111" uniqueCount="26">
  <si>
    <t>Ammontare complessivo  Produttività STANZIATO (A)</t>
  </si>
  <si>
    <t>Ammontare complessivo Produttività -DISTRIBUITO (B)</t>
  </si>
  <si>
    <t>Premio medio Conseguibile C</t>
  </si>
  <si>
    <t>Area I</t>
  </si>
  <si>
    <t>Area II</t>
  </si>
  <si>
    <t>Area III</t>
  </si>
  <si>
    <t>Area IV</t>
  </si>
  <si>
    <t>Fascia I</t>
  </si>
  <si>
    <t>Fascia II</t>
  </si>
  <si>
    <t>Fascia III</t>
  </si>
  <si>
    <t>Fascia IV</t>
  </si>
  <si>
    <t>Area V</t>
  </si>
  <si>
    <t>Numero dipendenti</t>
  </si>
  <si>
    <t>importo complessivo per fascia</t>
  </si>
  <si>
    <t>Totale</t>
  </si>
  <si>
    <t>Totale ente</t>
  </si>
  <si>
    <t>elaborazione distribuzione premialità (importo medio premialità)</t>
  </si>
  <si>
    <t>elaborazione distribuzione personale per fascia</t>
  </si>
  <si>
    <t>distribuzione personale per fasce</t>
  </si>
  <si>
    <t>elaborazione distribuzione premialità (importo medio per fascia)</t>
  </si>
  <si>
    <t>Dati relativi alla valutazione della performance e alla distribuzione dei premi al personale (art. 20)</t>
  </si>
  <si>
    <t>quota media distribuita</t>
  </si>
  <si>
    <t>Ammontare complessivo  retribuzione risultato stanziato (A)</t>
  </si>
  <si>
    <t xml:space="preserve">Ammontare complessivo retribuzione risultato distribuito (B) </t>
  </si>
  <si>
    <t>Dati relativi alla valutazione della performance e alla distribuzione dei premi ai Dirigenti (art. 20)  ANNO 2021</t>
  </si>
  <si>
    <t>Dati relativi alla valutazione della performance e alla distribuzione dei premi al personale (art. 20) ANNO 2021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</si>
</sst>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  <numFmt numFmtId="173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Garamond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Garamond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Garamond"/>
      <family val="1"/>
    </font>
    <font>
      <b/>
      <sz val="10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8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173" fontId="40" fillId="33" borderId="10" xfId="0" applyNumberFormat="1" applyFont="1" applyFill="1" applyBorder="1" applyAlignment="1">
      <alignment/>
    </xf>
    <xf numFmtId="172" fontId="40" fillId="33" borderId="10" xfId="0" applyNumberFormat="1" applyFont="1" applyFill="1" applyBorder="1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172" fontId="40" fillId="0" borderId="11" xfId="0" applyNumberFormat="1" applyFont="1" applyFill="1" applyBorder="1" applyAlignment="1">
      <alignment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40" fillId="0" borderId="18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41" fillId="0" borderId="20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24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10" fontId="40" fillId="33" borderId="10" xfId="0" applyNumberFormat="1" applyFont="1" applyFill="1" applyBorder="1" applyAlignment="1">
      <alignment horizontal="center" vertical="center"/>
    </xf>
    <xf numFmtId="172" fontId="40" fillId="33" borderId="10" xfId="0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0" borderId="25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1" xfId="0" applyFont="1" applyFill="1" applyBorder="1" applyAlignment="1">
      <alignment horizontal="center" vertical="center" wrapText="1"/>
    </xf>
    <xf numFmtId="172" fontId="40" fillId="0" borderId="22" xfId="0" applyNumberFormat="1" applyFont="1" applyFill="1" applyBorder="1" applyAlignment="1">
      <alignment/>
    </xf>
    <xf numFmtId="0" fontId="40" fillId="0" borderId="27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0" fillId="33" borderId="30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172" fontId="40" fillId="33" borderId="23" xfId="0" applyNumberFormat="1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41" fillId="0" borderId="31" xfId="0" applyFont="1" applyFill="1" applyBorder="1" applyAlignment="1">
      <alignment horizontal="center" vertical="center"/>
    </xf>
    <xf numFmtId="0" fontId="41" fillId="0" borderId="32" xfId="0" applyFont="1" applyBorder="1" applyAlignment="1">
      <alignment horizontal="center" vertical="center" wrapText="1"/>
    </xf>
    <xf numFmtId="0" fontId="40" fillId="33" borderId="33" xfId="0" applyFont="1" applyFill="1" applyBorder="1" applyAlignment="1">
      <alignment horizontal="center" vertical="center"/>
    </xf>
    <xf numFmtId="0" fontId="40" fillId="33" borderId="34" xfId="0" applyFont="1" applyFill="1" applyBorder="1" applyAlignment="1">
      <alignment horizontal="center" vertical="center"/>
    </xf>
    <xf numFmtId="0" fontId="40" fillId="33" borderId="35" xfId="0" applyFont="1" applyFill="1" applyBorder="1" applyAlignment="1">
      <alignment horizontal="center" vertical="center"/>
    </xf>
    <xf numFmtId="0" fontId="40" fillId="33" borderId="36" xfId="0" applyFont="1" applyFill="1" applyBorder="1" applyAlignment="1">
      <alignment horizontal="center" vertical="center"/>
    </xf>
    <xf numFmtId="0" fontId="40" fillId="33" borderId="37" xfId="0" applyFont="1" applyFill="1" applyBorder="1" applyAlignment="1">
      <alignment horizontal="center" vertical="center"/>
    </xf>
    <xf numFmtId="0" fontId="41" fillId="0" borderId="38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172" fontId="40" fillId="0" borderId="11" xfId="0" applyNumberFormat="1" applyFont="1" applyBorder="1" applyAlignment="1">
      <alignment horizontal="center" vertical="center"/>
    </xf>
    <xf numFmtId="172" fontId="41" fillId="0" borderId="23" xfId="0" applyNumberFormat="1" applyFont="1" applyBorder="1" applyAlignment="1">
      <alignment horizontal="center" vertical="center" wrapText="1"/>
    </xf>
    <xf numFmtId="0" fontId="40" fillId="0" borderId="40" xfId="0" applyFont="1" applyFill="1" applyBorder="1" applyAlignment="1">
      <alignment horizontal="center" vertical="center"/>
    </xf>
    <xf numFmtId="0" fontId="41" fillId="0" borderId="41" xfId="0" applyFont="1" applyFill="1" applyBorder="1" applyAlignment="1">
      <alignment horizontal="center" vertical="center" wrapText="1"/>
    </xf>
    <xf numFmtId="0" fontId="41" fillId="0" borderId="42" xfId="0" applyFont="1" applyFill="1" applyBorder="1" applyAlignment="1">
      <alignment horizontal="center" vertical="center" wrapText="1"/>
    </xf>
    <xf numFmtId="0" fontId="41" fillId="0" borderId="43" xfId="0" applyFont="1" applyFill="1" applyBorder="1" applyAlignment="1">
      <alignment horizontal="center" vertical="center" wrapText="1"/>
    </xf>
    <xf numFmtId="173" fontId="40" fillId="0" borderId="13" xfId="0" applyNumberFormat="1" applyFont="1" applyFill="1" applyBorder="1" applyAlignment="1">
      <alignment/>
    </xf>
    <xf numFmtId="173" fontId="40" fillId="0" borderId="14" xfId="0" applyNumberFormat="1" applyFont="1" applyFill="1" applyBorder="1" applyAlignment="1">
      <alignment/>
    </xf>
    <xf numFmtId="0" fontId="41" fillId="0" borderId="24" xfId="0" applyFont="1" applyFill="1" applyBorder="1" applyAlignment="1">
      <alignment horizontal="center" vertical="center" wrapText="1"/>
    </xf>
    <xf numFmtId="172" fontId="40" fillId="0" borderId="14" xfId="0" applyNumberFormat="1" applyFont="1" applyFill="1" applyBorder="1" applyAlignment="1">
      <alignment/>
    </xf>
    <xf numFmtId="172" fontId="40" fillId="33" borderId="15" xfId="0" applyNumberFormat="1" applyFont="1" applyFill="1" applyBorder="1" applyAlignment="1">
      <alignment horizontal="center" vertical="center"/>
    </xf>
    <xf numFmtId="172" fontId="40" fillId="0" borderId="44" xfId="0" applyNumberFormat="1" applyFont="1" applyFill="1" applyBorder="1" applyAlignment="1">
      <alignment/>
    </xf>
    <xf numFmtId="10" fontId="40" fillId="33" borderId="15" xfId="0" applyNumberFormat="1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45" xfId="0" applyFont="1" applyFill="1" applyBorder="1" applyAlignment="1">
      <alignment horizontal="center" vertical="center"/>
    </xf>
    <xf numFmtId="172" fontId="40" fillId="0" borderId="13" xfId="0" applyNumberFormat="1" applyFont="1" applyFill="1" applyBorder="1" applyAlignment="1">
      <alignment horizontal="center" vertical="center"/>
    </xf>
    <xf numFmtId="172" fontId="40" fillId="0" borderId="14" xfId="0" applyNumberFormat="1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33" borderId="46" xfId="0" applyFont="1" applyFill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41" fillId="0" borderId="16" xfId="0" applyFont="1" applyFill="1" applyBorder="1" applyAlignment="1">
      <alignment horizontal="center" vertical="center"/>
    </xf>
    <xf numFmtId="0" fontId="41" fillId="0" borderId="40" xfId="0" applyFont="1" applyFill="1" applyBorder="1" applyAlignment="1">
      <alignment horizontal="center" vertical="center" wrapText="1"/>
    </xf>
    <xf numFmtId="0" fontId="41" fillId="0" borderId="47" xfId="0" applyFont="1" applyFill="1" applyBorder="1" applyAlignment="1">
      <alignment horizontal="center" vertical="center" wrapText="1"/>
    </xf>
    <xf numFmtId="0" fontId="41" fillId="0" borderId="48" xfId="0" applyFont="1" applyFill="1" applyBorder="1" applyAlignment="1">
      <alignment horizontal="center" vertical="center" wrapText="1"/>
    </xf>
    <xf numFmtId="0" fontId="40" fillId="0" borderId="49" xfId="0" applyFont="1" applyBorder="1" applyAlignment="1">
      <alignment horizontal="center" vertical="center"/>
    </xf>
    <xf numFmtId="0" fontId="40" fillId="0" borderId="5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51" xfId="0" applyFont="1" applyBorder="1" applyAlignment="1">
      <alignment horizontal="center" vertical="center" wrapText="1"/>
    </xf>
    <xf numFmtId="0" fontId="41" fillId="0" borderId="52" xfId="0" applyFont="1" applyBorder="1" applyAlignment="1">
      <alignment horizontal="center" vertical="center" wrapText="1"/>
    </xf>
    <xf numFmtId="0" fontId="41" fillId="0" borderId="46" xfId="0" applyFont="1" applyBorder="1" applyAlignment="1">
      <alignment horizontal="center" vertical="center" wrapText="1"/>
    </xf>
    <xf numFmtId="0" fontId="40" fillId="0" borderId="28" xfId="0" applyFont="1" applyFill="1" applyBorder="1" applyAlignment="1">
      <alignment horizontal="center"/>
    </xf>
    <xf numFmtId="0" fontId="41" fillId="0" borderId="0" xfId="0" applyFont="1" applyAlignment="1">
      <alignment horizontal="center" vertical="center"/>
    </xf>
    <xf numFmtId="0" fontId="40" fillId="0" borderId="53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695"/>
          <c:w val="0.8615"/>
          <c:h val="0.9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'completo '!$B$13</c:f>
              <c:strCache>
                <c:ptCount val="1"/>
                <c:pt idx="0">
                  <c:v>Area I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'!$C$21:$F$21</c:f>
              <c:numCache/>
            </c:numRef>
          </c:val>
        </c:ser>
        <c:ser>
          <c:idx val="1"/>
          <c:order val="1"/>
          <c:tx>
            <c:strRef>
              <c:f>'completo '!$B$14</c:f>
              <c:strCache>
                <c:ptCount val="1"/>
                <c:pt idx="0">
                  <c:v>Area II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'!$C$22:$F$22</c:f>
              <c:numCache/>
            </c:numRef>
          </c:val>
        </c:ser>
        <c:ser>
          <c:idx val="2"/>
          <c:order val="2"/>
          <c:tx>
            <c:strRef>
              <c:f>'completo '!$B$15</c:f>
              <c:strCache>
                <c:ptCount val="1"/>
                <c:pt idx="0">
                  <c:v>Area III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'!$C$23:$F$23</c:f>
              <c:numCache/>
            </c:numRef>
          </c:val>
        </c:ser>
        <c:ser>
          <c:idx val="3"/>
          <c:order val="3"/>
          <c:tx>
            <c:strRef>
              <c:f>'completo '!$B$16</c:f>
              <c:strCache>
                <c:ptCount val="1"/>
                <c:pt idx="0">
                  <c:v>Area IV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'!$C$24:$F$24</c:f>
              <c:numCache/>
            </c:numRef>
          </c:val>
        </c:ser>
        <c:ser>
          <c:idx val="4"/>
          <c:order val="4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'!$C$25:$F$25</c:f>
              <c:numCache/>
            </c:numRef>
          </c:val>
        </c:ser>
        <c:overlap val="40"/>
        <c:gapWidth val="75"/>
        <c:axId val="13457187"/>
        <c:axId val="54005820"/>
      </c:barChart>
      <c:catAx>
        <c:axId val="134571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005820"/>
        <c:crosses val="autoZero"/>
        <c:auto val="1"/>
        <c:lblOffset val="100"/>
        <c:tickLblSkip val="1"/>
        <c:noMultiLvlLbl val="0"/>
      </c:catAx>
      <c:valAx>
        <c:axId val="540058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4571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95"/>
          <c:y val="0.38725"/>
          <c:w val="0.10225"/>
          <c:h val="0.28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10925"/>
          <c:w val="0.85675"/>
          <c:h val="0.8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'completo '!$B$13</c:f>
              <c:strCache>
                <c:ptCount val="1"/>
                <c:pt idx="0">
                  <c:v>Area I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'!$H$21:$K$21</c:f>
              <c:numCache/>
            </c:numRef>
          </c:val>
        </c:ser>
        <c:ser>
          <c:idx val="1"/>
          <c:order val="1"/>
          <c:tx>
            <c:strRef>
              <c:f>'completo '!$B$14</c:f>
              <c:strCache>
                <c:ptCount val="1"/>
                <c:pt idx="0">
                  <c:v>Area II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'!$H$22:$K$22</c:f>
              <c:numCache/>
            </c:numRef>
          </c:val>
        </c:ser>
        <c:ser>
          <c:idx val="2"/>
          <c:order val="2"/>
          <c:tx>
            <c:strRef>
              <c:f>'completo '!$B$15</c:f>
              <c:strCache>
                <c:ptCount val="1"/>
                <c:pt idx="0">
                  <c:v>Area III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'!$H$23:$K$23</c:f>
              <c:numCache/>
            </c:numRef>
          </c:val>
        </c:ser>
        <c:ser>
          <c:idx val="3"/>
          <c:order val="3"/>
          <c:tx>
            <c:strRef>
              <c:f>'completo '!$B$16</c:f>
              <c:strCache>
                <c:ptCount val="1"/>
                <c:pt idx="0">
                  <c:v>Area IV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'!$H$24:$K$24</c:f>
              <c:numCache/>
            </c:numRef>
          </c:val>
        </c:ser>
        <c:ser>
          <c:idx val="4"/>
          <c:order val="4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'!$H$25:$K$25</c:f>
              <c:numCache/>
            </c:numRef>
          </c:val>
        </c:ser>
        <c:overlap val="40"/>
        <c:gapWidth val="75"/>
        <c:axId val="16290333"/>
        <c:axId val="12395270"/>
      </c:barChart>
      <c:catAx>
        <c:axId val="162903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395270"/>
        <c:crosses val="autoZero"/>
        <c:auto val="1"/>
        <c:lblOffset val="100"/>
        <c:tickLblSkip val="1"/>
        <c:noMultiLvlLbl val="0"/>
      </c:catAx>
      <c:valAx>
        <c:axId val="123952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2903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75"/>
          <c:y val="0.40775"/>
          <c:w val="0.1035"/>
          <c:h val="0.28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05"/>
          <c:w val="0.8345"/>
          <c:h val="0.938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'completo '!$B$18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'!$C$26:$F$26</c:f>
              <c:numCache/>
            </c:numRef>
          </c:val>
        </c:ser>
        <c:overlap val="40"/>
        <c:gapWidth val="75"/>
        <c:axId val="44448567"/>
        <c:axId val="64492784"/>
      </c:barChart>
      <c:catAx>
        <c:axId val="444485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492784"/>
        <c:crosses val="autoZero"/>
        <c:auto val="1"/>
        <c:lblOffset val="100"/>
        <c:tickLblSkip val="1"/>
        <c:noMultiLvlLbl val="0"/>
      </c:catAx>
      <c:valAx>
        <c:axId val="644927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4485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375"/>
          <c:y val="0.50525"/>
          <c:w val="0.12825"/>
          <c:h val="0.05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3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1105"/>
          <c:w val="0.8315"/>
          <c:h val="0.89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'!$H$25:$K$25</c:f>
              <c:numCache/>
            </c:numRef>
          </c:val>
        </c:ser>
        <c:ser>
          <c:idx val="0"/>
          <c:order val="1"/>
          <c:tx>
            <c:strRef>
              <c:f>'completo '!$B$18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'!$H$26:$K$26</c:f>
              <c:numCache/>
            </c:numRef>
          </c:val>
        </c:ser>
        <c:overlap val="40"/>
        <c:gapWidth val="75"/>
        <c:axId val="43564145"/>
        <c:axId val="56532986"/>
      </c:barChart>
      <c:catAx>
        <c:axId val="435641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532986"/>
        <c:crosses val="autoZero"/>
        <c:auto val="1"/>
        <c:lblOffset val="100"/>
        <c:tickLblSkip val="1"/>
        <c:noMultiLvlLbl val="0"/>
      </c:catAx>
      <c:valAx>
        <c:axId val="565329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5641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175"/>
          <c:y val="0.496"/>
          <c:w val="0.1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Ente</a:t>
            </a:r>
          </a:p>
        </c:rich>
      </c:tx>
      <c:layout>
        <c:manualLayout>
          <c:xMode val="factor"/>
          <c:yMode val="factor"/>
          <c:x val="-0.003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07"/>
          <c:w val="0.84125"/>
          <c:h val="0.938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personale!$B$11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personale!$C$7:$F$7</c:f>
              <c:strCache/>
            </c:strRef>
          </c:cat>
          <c:val>
            <c:numRef>
              <c:f>personale!$C$11:$F$11</c:f>
              <c:numCache/>
            </c:numRef>
          </c:val>
        </c:ser>
        <c:overlap val="40"/>
        <c:gapWidth val="75"/>
        <c:axId val="39034827"/>
        <c:axId val="15769124"/>
      </c:barChart>
      <c:catAx>
        <c:axId val="390348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769124"/>
        <c:crosses val="autoZero"/>
        <c:auto val="1"/>
        <c:lblOffset val="100"/>
        <c:tickLblSkip val="1"/>
        <c:noMultiLvlLbl val="0"/>
      </c:catAx>
      <c:valAx>
        <c:axId val="157691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0348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025"/>
          <c:y val="0.50525"/>
          <c:w val="0.122"/>
          <c:h val="0.0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Ente. premio medio per fascia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07"/>
          <c:w val="0.84225"/>
          <c:h val="0.9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personale!$B$8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personale!$C$7:$F$7</c:f>
              <c:strCache/>
            </c:strRef>
          </c:cat>
          <c:val>
            <c:numRef>
              <c:f>personale!$H$11:$K$11</c:f>
              <c:numCache/>
            </c:numRef>
          </c:val>
        </c:ser>
        <c:overlap val="40"/>
        <c:gapWidth val="75"/>
        <c:axId val="7704389"/>
        <c:axId val="2230638"/>
      </c:barChart>
      <c:catAx>
        <c:axId val="77043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30638"/>
        <c:crosses val="autoZero"/>
        <c:auto val="1"/>
        <c:lblOffset val="100"/>
        <c:tickLblSkip val="1"/>
        <c:noMultiLvlLbl val="0"/>
      </c:catAx>
      <c:valAx>
        <c:axId val="22306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7043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025"/>
          <c:y val="0.50525"/>
          <c:w val="0.122"/>
          <c:h val="0.0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07"/>
          <c:w val="0.84225"/>
          <c:h val="0.938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dirigenti!$B$11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dirigenti!$C$7:$F$7</c:f>
              <c:strCache/>
            </c:strRef>
          </c:cat>
          <c:val>
            <c:numRef>
              <c:f>dirigenti!$C$11:$F$11</c:f>
              <c:numCache/>
            </c:numRef>
          </c:val>
        </c:ser>
        <c:overlap val="40"/>
        <c:gapWidth val="75"/>
        <c:axId val="20075743"/>
        <c:axId val="46463960"/>
      </c:barChart>
      <c:catAx>
        <c:axId val="200757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463960"/>
        <c:crosses val="autoZero"/>
        <c:auto val="1"/>
        <c:lblOffset val="100"/>
        <c:tickLblSkip val="1"/>
        <c:noMultiLvlLbl val="0"/>
      </c:catAx>
      <c:valAx>
        <c:axId val="464639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0757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875"/>
          <c:y val="0.50525"/>
          <c:w val="0.122"/>
          <c:h val="0.0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0975"/>
          <c:w val="0.8422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dirigenti!$B$8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dirigenti!$C$7:$F$7</c:f>
              <c:strCache/>
            </c:strRef>
          </c:cat>
          <c:val>
            <c:numRef>
              <c:f>dirigenti!$H$11:$K$11</c:f>
              <c:numCache/>
            </c:numRef>
          </c:val>
        </c:ser>
        <c:overlap val="40"/>
        <c:gapWidth val="75"/>
        <c:axId val="15522457"/>
        <c:axId val="5484386"/>
      </c:barChart>
      <c:catAx>
        <c:axId val="155224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84386"/>
        <c:crosses val="autoZero"/>
        <c:auto val="1"/>
        <c:lblOffset val="100"/>
        <c:tickLblSkip val="1"/>
        <c:noMultiLvlLbl val="0"/>
      </c:catAx>
      <c:valAx>
        <c:axId val="54843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5224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025"/>
          <c:y val="0.52575"/>
          <c:w val="0.122"/>
          <c:h val="0.0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27</xdr:row>
      <xdr:rowOff>19050</xdr:rowOff>
    </xdr:from>
    <xdr:to>
      <xdr:col>5</xdr:col>
      <xdr:colOff>952500</xdr:colOff>
      <xdr:row>46</xdr:row>
      <xdr:rowOff>171450</xdr:rowOff>
    </xdr:to>
    <xdr:graphicFrame>
      <xdr:nvGraphicFramePr>
        <xdr:cNvPr id="1" name="Grafico 7"/>
        <xdr:cNvGraphicFramePr/>
      </xdr:nvGraphicFramePr>
      <xdr:xfrm>
        <a:off x="28575" y="9867900"/>
        <a:ext cx="59245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</xdr:colOff>
      <xdr:row>27</xdr:row>
      <xdr:rowOff>47625</xdr:rowOff>
    </xdr:from>
    <xdr:to>
      <xdr:col>11</xdr:col>
      <xdr:colOff>914400</xdr:colOff>
      <xdr:row>47</xdr:row>
      <xdr:rowOff>9525</xdr:rowOff>
    </xdr:to>
    <xdr:graphicFrame>
      <xdr:nvGraphicFramePr>
        <xdr:cNvPr id="2" name="Grafico 8"/>
        <xdr:cNvGraphicFramePr/>
      </xdr:nvGraphicFramePr>
      <xdr:xfrm>
        <a:off x="6057900" y="9896475"/>
        <a:ext cx="585787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48</xdr:row>
      <xdr:rowOff>161925</xdr:rowOff>
    </xdr:from>
    <xdr:to>
      <xdr:col>5</xdr:col>
      <xdr:colOff>952500</xdr:colOff>
      <xdr:row>68</xdr:row>
      <xdr:rowOff>95250</xdr:rowOff>
    </xdr:to>
    <xdr:graphicFrame>
      <xdr:nvGraphicFramePr>
        <xdr:cNvPr id="3" name="Grafico 5"/>
        <xdr:cNvGraphicFramePr/>
      </xdr:nvGraphicFramePr>
      <xdr:xfrm>
        <a:off x="28575" y="14039850"/>
        <a:ext cx="5924550" cy="3743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76200</xdr:colOff>
      <xdr:row>48</xdr:row>
      <xdr:rowOff>190500</xdr:rowOff>
    </xdr:from>
    <xdr:to>
      <xdr:col>11</xdr:col>
      <xdr:colOff>923925</xdr:colOff>
      <xdr:row>68</xdr:row>
      <xdr:rowOff>133350</xdr:rowOff>
    </xdr:to>
    <xdr:graphicFrame>
      <xdr:nvGraphicFramePr>
        <xdr:cNvPr id="4" name="Grafico 6"/>
        <xdr:cNvGraphicFramePr/>
      </xdr:nvGraphicFramePr>
      <xdr:xfrm>
        <a:off x="6076950" y="14068425"/>
        <a:ext cx="5848350" cy="3752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0</xdr:rowOff>
    </xdr:from>
    <xdr:to>
      <xdr:col>6</xdr:col>
      <xdr:colOff>276225</xdr:colOff>
      <xdr:row>31</xdr:row>
      <xdr:rowOff>161925</xdr:rowOff>
    </xdr:to>
    <xdr:graphicFrame>
      <xdr:nvGraphicFramePr>
        <xdr:cNvPr id="1" name="Grafico 1"/>
        <xdr:cNvGraphicFramePr/>
      </xdr:nvGraphicFramePr>
      <xdr:xfrm>
        <a:off x="57150" y="4686300"/>
        <a:ext cx="62198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352425</xdr:colOff>
      <xdr:row>12</xdr:row>
      <xdr:rowOff>19050</xdr:rowOff>
    </xdr:from>
    <xdr:to>
      <xdr:col>12</xdr:col>
      <xdr:colOff>561975</xdr:colOff>
      <xdr:row>31</xdr:row>
      <xdr:rowOff>180975</xdr:rowOff>
    </xdr:to>
    <xdr:graphicFrame>
      <xdr:nvGraphicFramePr>
        <xdr:cNvPr id="2" name="Grafico 2"/>
        <xdr:cNvGraphicFramePr/>
      </xdr:nvGraphicFramePr>
      <xdr:xfrm>
        <a:off x="6353175" y="4705350"/>
        <a:ext cx="621030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0</xdr:rowOff>
    </xdr:from>
    <xdr:to>
      <xdr:col>6</xdr:col>
      <xdr:colOff>276225</xdr:colOff>
      <xdr:row>31</xdr:row>
      <xdr:rowOff>161925</xdr:rowOff>
    </xdr:to>
    <xdr:graphicFrame>
      <xdr:nvGraphicFramePr>
        <xdr:cNvPr id="1" name="Grafico 1"/>
        <xdr:cNvGraphicFramePr/>
      </xdr:nvGraphicFramePr>
      <xdr:xfrm>
        <a:off x="57150" y="4886325"/>
        <a:ext cx="62198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352425</xdr:colOff>
      <xdr:row>12</xdr:row>
      <xdr:rowOff>19050</xdr:rowOff>
    </xdr:from>
    <xdr:to>
      <xdr:col>12</xdr:col>
      <xdr:colOff>561975</xdr:colOff>
      <xdr:row>31</xdr:row>
      <xdr:rowOff>180975</xdr:rowOff>
    </xdr:to>
    <xdr:graphicFrame>
      <xdr:nvGraphicFramePr>
        <xdr:cNvPr id="2" name="Grafico 2"/>
        <xdr:cNvGraphicFramePr/>
      </xdr:nvGraphicFramePr>
      <xdr:xfrm>
        <a:off x="6353175" y="4905375"/>
        <a:ext cx="621030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view="pageBreakPreview" zoomScale="70" zoomScaleNormal="70" zoomScaleSheetLayoutView="70" zoomScalePageLayoutView="0" workbookViewId="0" topLeftCell="A13">
      <selection activeCell="I6" sqref="I6"/>
    </sheetView>
  </sheetViews>
  <sheetFormatPr defaultColWidth="9.140625" defaultRowHeight="15"/>
  <cols>
    <col min="1" max="12" width="15.00390625" style="0" customWidth="1"/>
  </cols>
  <sheetData>
    <row r="1" spans="1:12" ht="15">
      <c r="A1" s="75" t="s">
        <v>20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15.75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14"/>
    </row>
    <row r="3" spans="1:12" ht="75.75" thickBot="1">
      <c r="A3" s="9"/>
      <c r="B3" s="19" t="s">
        <v>0</v>
      </c>
      <c r="C3" s="19" t="s">
        <v>1</v>
      </c>
      <c r="D3" s="19" t="s">
        <v>12</v>
      </c>
      <c r="E3" s="20" t="s">
        <v>2</v>
      </c>
      <c r="F3" s="14"/>
      <c r="G3" s="14"/>
      <c r="H3" s="14"/>
      <c r="I3" s="14"/>
      <c r="J3" s="14"/>
      <c r="K3" s="14"/>
      <c r="L3" s="14"/>
    </row>
    <row r="4" spans="1:12" ht="34.5" customHeight="1">
      <c r="A4" s="21" t="s">
        <v>3</v>
      </c>
      <c r="B4" s="22"/>
      <c r="C4" s="22"/>
      <c r="D4" s="22"/>
      <c r="E4" s="23" t="e">
        <f aca="true" t="shared" si="0" ref="E4:E9">B4/D4</f>
        <v>#DIV/0!</v>
      </c>
      <c r="F4" s="14"/>
      <c r="G4" s="14"/>
      <c r="H4" s="14"/>
      <c r="I4" s="14"/>
      <c r="J4" s="14"/>
      <c r="K4" s="14"/>
      <c r="L4" s="14"/>
    </row>
    <row r="5" spans="1:12" ht="34.5" customHeight="1">
      <c r="A5" s="21" t="s">
        <v>4</v>
      </c>
      <c r="B5" s="22"/>
      <c r="C5" s="22"/>
      <c r="D5" s="22"/>
      <c r="E5" s="23" t="e">
        <f t="shared" si="0"/>
        <v>#DIV/0!</v>
      </c>
      <c r="F5" s="14"/>
      <c r="G5" s="14"/>
      <c r="H5" s="14"/>
      <c r="I5" s="14"/>
      <c r="J5" s="14"/>
      <c r="K5" s="14"/>
      <c r="L5" s="14"/>
    </row>
    <row r="6" spans="1:12" ht="34.5" customHeight="1">
      <c r="A6" s="21" t="s">
        <v>5</v>
      </c>
      <c r="B6" s="22"/>
      <c r="C6" s="22"/>
      <c r="D6" s="22"/>
      <c r="E6" s="23" t="e">
        <f t="shared" si="0"/>
        <v>#DIV/0!</v>
      </c>
      <c r="F6" s="14"/>
      <c r="G6" s="14"/>
      <c r="H6" s="14"/>
      <c r="I6" s="14"/>
      <c r="J6" s="14"/>
      <c r="K6" s="14"/>
      <c r="L6" s="14"/>
    </row>
    <row r="7" spans="1:12" ht="34.5" customHeight="1">
      <c r="A7" s="21" t="s">
        <v>6</v>
      </c>
      <c r="B7" s="22"/>
      <c r="C7" s="22"/>
      <c r="D7" s="22"/>
      <c r="E7" s="23" t="e">
        <f t="shared" si="0"/>
        <v>#DIV/0!</v>
      </c>
      <c r="F7" s="14"/>
      <c r="G7" s="14"/>
      <c r="H7" s="14"/>
      <c r="I7" s="14"/>
      <c r="J7" s="14"/>
      <c r="K7" s="14"/>
      <c r="L7" s="14"/>
    </row>
    <row r="8" spans="1:12" ht="34.5" customHeight="1">
      <c r="A8" s="21" t="s">
        <v>11</v>
      </c>
      <c r="B8" s="22"/>
      <c r="C8" s="22"/>
      <c r="D8" s="22"/>
      <c r="E8" s="23" t="e">
        <f t="shared" si="0"/>
        <v>#DIV/0!</v>
      </c>
      <c r="F8" s="14"/>
      <c r="G8" s="14"/>
      <c r="H8" s="14"/>
      <c r="I8" s="14"/>
      <c r="J8" s="14"/>
      <c r="K8" s="14"/>
      <c r="L8" s="14"/>
    </row>
    <row r="9" spans="1:12" ht="15.75" thickBot="1">
      <c r="A9" s="24" t="s">
        <v>15</v>
      </c>
      <c r="B9" s="25"/>
      <c r="C9" s="25"/>
      <c r="D9" s="25"/>
      <c r="E9" s="26" t="e">
        <f t="shared" si="0"/>
        <v>#DIV/0!</v>
      </c>
      <c r="F9" s="14"/>
      <c r="G9" s="14"/>
      <c r="H9" s="14"/>
      <c r="I9" s="14"/>
      <c r="J9" s="14"/>
      <c r="K9" s="14"/>
      <c r="L9" s="14"/>
    </row>
    <row r="10" spans="1:12" ht="15.75" thickBot="1">
      <c r="A10" s="27"/>
      <c r="B10" s="28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 ht="15.75" thickBot="1">
      <c r="A11" s="16"/>
      <c r="B11" s="80"/>
      <c r="C11" s="84" t="s">
        <v>18</v>
      </c>
      <c r="D11" s="85"/>
      <c r="E11" s="85"/>
      <c r="F11" s="85"/>
      <c r="G11" s="86"/>
      <c r="H11" s="84" t="s">
        <v>13</v>
      </c>
      <c r="I11" s="85"/>
      <c r="J11" s="85"/>
      <c r="K11" s="85"/>
      <c r="L11" s="86"/>
    </row>
    <row r="12" spans="1:12" ht="15.75" thickBot="1">
      <c r="A12" s="17"/>
      <c r="B12" s="81"/>
      <c r="C12" s="28" t="s">
        <v>7</v>
      </c>
      <c r="D12" s="47" t="s">
        <v>8</v>
      </c>
      <c r="E12" s="47" t="s">
        <v>9</v>
      </c>
      <c r="F12" s="47" t="s">
        <v>10</v>
      </c>
      <c r="G12" s="8" t="s">
        <v>14</v>
      </c>
      <c r="H12" s="53" t="s">
        <v>7</v>
      </c>
      <c r="I12" s="54" t="s">
        <v>8</v>
      </c>
      <c r="J12" s="54" t="s">
        <v>9</v>
      </c>
      <c r="K12" s="54" t="s">
        <v>10</v>
      </c>
      <c r="L12" s="11" t="s">
        <v>14</v>
      </c>
    </row>
    <row r="13" spans="1:12" ht="34.5" customHeight="1">
      <c r="A13" s="17"/>
      <c r="B13" s="39" t="s">
        <v>3</v>
      </c>
      <c r="C13" s="22">
        <v>1</v>
      </c>
      <c r="D13" s="22">
        <v>2</v>
      </c>
      <c r="E13" s="22">
        <v>1</v>
      </c>
      <c r="F13" s="22"/>
      <c r="G13" s="50">
        <f>SUM(C13:F13)</f>
        <v>4</v>
      </c>
      <c r="H13" s="22">
        <v>250</v>
      </c>
      <c r="I13" s="22">
        <v>250</v>
      </c>
      <c r="J13" s="22"/>
      <c r="K13" s="22"/>
      <c r="L13" s="42">
        <f aca="true" t="shared" si="1" ref="L13:L18">SUM(H13:K13)</f>
        <v>500</v>
      </c>
    </row>
    <row r="14" spans="1:12" ht="34.5" customHeight="1">
      <c r="A14" s="17"/>
      <c r="B14" s="40" t="s">
        <v>4</v>
      </c>
      <c r="C14" s="22">
        <v>1</v>
      </c>
      <c r="D14" s="22">
        <v>2</v>
      </c>
      <c r="E14" s="22">
        <v>1</v>
      </c>
      <c r="F14" s="22"/>
      <c r="G14" s="51">
        <f>SUM(C14:F14)</f>
        <v>4</v>
      </c>
      <c r="H14" s="22">
        <v>250</v>
      </c>
      <c r="I14" s="22">
        <v>250</v>
      </c>
      <c r="J14" s="22"/>
      <c r="K14" s="22"/>
      <c r="L14" s="29">
        <f t="shared" si="1"/>
        <v>500</v>
      </c>
    </row>
    <row r="15" spans="1:12" ht="34.5" customHeight="1">
      <c r="A15" s="17"/>
      <c r="B15" s="40" t="s">
        <v>5</v>
      </c>
      <c r="C15" s="22">
        <v>1</v>
      </c>
      <c r="D15" s="22">
        <v>2</v>
      </c>
      <c r="E15" s="22">
        <v>1</v>
      </c>
      <c r="F15" s="22"/>
      <c r="G15" s="51">
        <f>SUM(C15:F15)</f>
        <v>4</v>
      </c>
      <c r="H15" s="22">
        <v>250</v>
      </c>
      <c r="I15" s="22">
        <v>250</v>
      </c>
      <c r="J15" s="22"/>
      <c r="K15" s="22"/>
      <c r="L15" s="29">
        <f t="shared" si="1"/>
        <v>500</v>
      </c>
    </row>
    <row r="16" spans="1:12" ht="34.5" customHeight="1">
      <c r="A16" s="17"/>
      <c r="B16" s="40" t="s">
        <v>6</v>
      </c>
      <c r="C16" s="22">
        <v>1</v>
      </c>
      <c r="D16" s="22">
        <v>2</v>
      </c>
      <c r="E16" s="22">
        <v>1</v>
      </c>
      <c r="F16" s="22"/>
      <c r="G16" s="51">
        <f>SUM(C16:F16)</f>
        <v>4</v>
      </c>
      <c r="H16" s="22">
        <v>250</v>
      </c>
      <c r="I16" s="22">
        <v>250</v>
      </c>
      <c r="J16" s="22"/>
      <c r="K16" s="22"/>
      <c r="L16" s="29">
        <f t="shared" si="1"/>
        <v>500</v>
      </c>
    </row>
    <row r="17" spans="1:12" ht="34.5" customHeight="1" thickBot="1">
      <c r="A17" s="17"/>
      <c r="B17" s="40" t="s">
        <v>11</v>
      </c>
      <c r="C17" s="22">
        <v>1</v>
      </c>
      <c r="D17" s="22">
        <v>2</v>
      </c>
      <c r="E17" s="22">
        <v>1</v>
      </c>
      <c r="F17" s="22"/>
      <c r="G17" s="52">
        <f>SUM(C17:F17)</f>
        <v>4</v>
      </c>
      <c r="H17" s="22">
        <v>250</v>
      </c>
      <c r="I17" s="22">
        <v>250</v>
      </c>
      <c r="J17" s="22"/>
      <c r="K17" s="22"/>
      <c r="L17" s="30">
        <f t="shared" si="1"/>
        <v>500</v>
      </c>
    </row>
    <row r="18" spans="1:12" ht="15.75" thickBot="1">
      <c r="A18" s="18"/>
      <c r="B18" s="41" t="s">
        <v>15</v>
      </c>
      <c r="C18" s="48">
        <f>SUM(C13:C17)</f>
        <v>5</v>
      </c>
      <c r="D18" s="49">
        <f aca="true" t="shared" si="2" ref="D18:K18">SUM(D13:D17)</f>
        <v>10</v>
      </c>
      <c r="E18" s="49">
        <f t="shared" si="2"/>
        <v>5</v>
      </c>
      <c r="F18" s="49">
        <f t="shared" si="2"/>
        <v>0</v>
      </c>
      <c r="G18" s="43">
        <f t="shared" si="2"/>
        <v>20</v>
      </c>
      <c r="H18" s="48">
        <f t="shared" si="2"/>
        <v>1250</v>
      </c>
      <c r="I18" s="49">
        <f t="shared" si="2"/>
        <v>1250</v>
      </c>
      <c r="J18" s="49">
        <f t="shared" si="2"/>
        <v>0</v>
      </c>
      <c r="K18" s="49">
        <f t="shared" si="2"/>
        <v>0</v>
      </c>
      <c r="L18" s="43">
        <f t="shared" si="1"/>
        <v>2500</v>
      </c>
    </row>
    <row r="19" spans="1:12" ht="27.75" customHeight="1">
      <c r="A19" s="27"/>
      <c r="B19" s="82"/>
      <c r="C19" s="76" t="s">
        <v>17</v>
      </c>
      <c r="D19" s="76"/>
      <c r="E19" s="76"/>
      <c r="F19" s="76"/>
      <c r="G19" s="12"/>
      <c r="H19" s="77" t="s">
        <v>16</v>
      </c>
      <c r="I19" s="78"/>
      <c r="J19" s="78"/>
      <c r="K19" s="79"/>
      <c r="L19" s="12"/>
    </row>
    <row r="20" spans="1:12" ht="15">
      <c r="A20" s="27"/>
      <c r="B20" s="82"/>
      <c r="C20" s="6" t="s">
        <v>7</v>
      </c>
      <c r="D20" s="6" t="s">
        <v>8</v>
      </c>
      <c r="E20" s="6" t="s">
        <v>9</v>
      </c>
      <c r="F20" s="6" t="s">
        <v>10</v>
      </c>
      <c r="G20" s="6" t="s">
        <v>14</v>
      </c>
      <c r="H20" s="6" t="s">
        <v>7</v>
      </c>
      <c r="I20" s="6" t="s">
        <v>8</v>
      </c>
      <c r="J20" s="6" t="s">
        <v>9</v>
      </c>
      <c r="K20" s="6" t="s">
        <v>10</v>
      </c>
      <c r="L20" s="6" t="s">
        <v>14</v>
      </c>
    </row>
    <row r="21" spans="1:12" ht="34.5" customHeight="1">
      <c r="A21" s="27"/>
      <c r="B21" s="31" t="s">
        <v>3</v>
      </c>
      <c r="C21" s="4">
        <f aca="true" t="shared" si="3" ref="C21:F26">C13/$G13</f>
        <v>0.25</v>
      </c>
      <c r="D21" s="4">
        <f t="shared" si="3"/>
        <v>0.5</v>
      </c>
      <c r="E21" s="4">
        <f t="shared" si="3"/>
        <v>0.25</v>
      </c>
      <c r="F21" s="4">
        <f t="shared" si="3"/>
        <v>0</v>
      </c>
      <c r="G21" s="32">
        <f aca="true" t="shared" si="4" ref="G21:G26">SUM(C21:F21)</f>
        <v>1</v>
      </c>
      <c r="H21" s="5">
        <f aca="true" t="shared" si="5" ref="H21:K26">IF(C13&gt;0,H13/C13)</f>
        <v>250</v>
      </c>
      <c r="I21" s="5">
        <f t="shared" si="5"/>
        <v>125</v>
      </c>
      <c r="J21" s="5">
        <f t="shared" si="5"/>
        <v>0</v>
      </c>
      <c r="K21" s="5" t="b">
        <f t="shared" si="5"/>
        <v>0</v>
      </c>
      <c r="L21" s="33">
        <f>SUM(H21:K21)</f>
        <v>375</v>
      </c>
    </row>
    <row r="22" spans="1:12" ht="34.5" customHeight="1">
      <c r="A22" s="27"/>
      <c r="B22" s="31" t="s">
        <v>4</v>
      </c>
      <c r="C22" s="4">
        <f t="shared" si="3"/>
        <v>0.25</v>
      </c>
      <c r="D22" s="4">
        <f t="shared" si="3"/>
        <v>0.5</v>
      </c>
      <c r="E22" s="4">
        <f t="shared" si="3"/>
        <v>0.25</v>
      </c>
      <c r="F22" s="4">
        <f t="shared" si="3"/>
        <v>0</v>
      </c>
      <c r="G22" s="32">
        <f t="shared" si="4"/>
        <v>1</v>
      </c>
      <c r="H22" s="5">
        <f t="shared" si="5"/>
        <v>250</v>
      </c>
      <c r="I22" s="5">
        <f t="shared" si="5"/>
        <v>125</v>
      </c>
      <c r="J22" s="5">
        <f t="shared" si="5"/>
        <v>0</v>
      </c>
      <c r="K22" s="5" t="b">
        <f t="shared" si="5"/>
        <v>0</v>
      </c>
      <c r="L22" s="33">
        <f>SUM(H22:K22)</f>
        <v>375</v>
      </c>
    </row>
    <row r="23" spans="1:12" ht="34.5" customHeight="1">
      <c r="A23" s="27"/>
      <c r="B23" s="31" t="s">
        <v>5</v>
      </c>
      <c r="C23" s="4">
        <f t="shared" si="3"/>
        <v>0.25</v>
      </c>
      <c r="D23" s="4">
        <f t="shared" si="3"/>
        <v>0.5</v>
      </c>
      <c r="E23" s="4">
        <f t="shared" si="3"/>
        <v>0.25</v>
      </c>
      <c r="F23" s="4">
        <f t="shared" si="3"/>
        <v>0</v>
      </c>
      <c r="G23" s="32">
        <f t="shared" si="4"/>
        <v>1</v>
      </c>
      <c r="H23" s="5">
        <f t="shared" si="5"/>
        <v>250</v>
      </c>
      <c r="I23" s="5">
        <f t="shared" si="5"/>
        <v>125</v>
      </c>
      <c r="J23" s="5">
        <f t="shared" si="5"/>
        <v>0</v>
      </c>
      <c r="K23" s="5" t="b">
        <f t="shared" si="5"/>
        <v>0</v>
      </c>
      <c r="L23" s="33">
        <f>SUM(H23:K23)</f>
        <v>375</v>
      </c>
    </row>
    <row r="24" spans="1:12" ht="34.5" customHeight="1">
      <c r="A24" s="27"/>
      <c r="B24" s="31" t="s">
        <v>6</v>
      </c>
      <c r="C24" s="4">
        <f t="shared" si="3"/>
        <v>0.25</v>
      </c>
      <c r="D24" s="4">
        <f t="shared" si="3"/>
        <v>0.5</v>
      </c>
      <c r="E24" s="4">
        <f t="shared" si="3"/>
        <v>0.25</v>
      </c>
      <c r="F24" s="4">
        <f t="shared" si="3"/>
        <v>0</v>
      </c>
      <c r="G24" s="32">
        <f t="shared" si="4"/>
        <v>1</v>
      </c>
      <c r="H24" s="5">
        <f t="shared" si="5"/>
        <v>250</v>
      </c>
      <c r="I24" s="5">
        <f t="shared" si="5"/>
        <v>125</v>
      </c>
      <c r="J24" s="5">
        <f t="shared" si="5"/>
        <v>0</v>
      </c>
      <c r="K24" s="5" t="b">
        <f t="shared" si="5"/>
        <v>0</v>
      </c>
      <c r="L24" s="33">
        <f>SUM(H24:K24)</f>
        <v>375</v>
      </c>
    </row>
    <row r="25" spans="1:12" ht="34.5" customHeight="1">
      <c r="A25" s="27"/>
      <c r="B25" s="31" t="s">
        <v>11</v>
      </c>
      <c r="C25" s="4">
        <f t="shared" si="3"/>
        <v>0.25</v>
      </c>
      <c r="D25" s="4">
        <f t="shared" si="3"/>
        <v>0.5</v>
      </c>
      <c r="E25" s="4">
        <f t="shared" si="3"/>
        <v>0.25</v>
      </c>
      <c r="F25" s="4">
        <f t="shared" si="3"/>
        <v>0</v>
      </c>
      <c r="G25" s="32">
        <f t="shared" si="4"/>
        <v>1</v>
      </c>
      <c r="H25" s="5">
        <f t="shared" si="5"/>
        <v>250</v>
      </c>
      <c r="I25" s="5">
        <f t="shared" si="5"/>
        <v>125</v>
      </c>
      <c r="J25" s="5">
        <f t="shared" si="5"/>
        <v>0</v>
      </c>
      <c r="K25" s="5" t="b">
        <f t="shared" si="5"/>
        <v>0</v>
      </c>
      <c r="L25" s="33">
        <f>SUM(H25:K25)</f>
        <v>375</v>
      </c>
    </row>
    <row r="26" spans="1:12" ht="15">
      <c r="A26" s="27"/>
      <c r="B26" s="34" t="s">
        <v>15</v>
      </c>
      <c r="C26" s="4">
        <f t="shared" si="3"/>
        <v>0.25</v>
      </c>
      <c r="D26" s="4">
        <f t="shared" si="3"/>
        <v>0.5</v>
      </c>
      <c r="E26" s="4">
        <f t="shared" si="3"/>
        <v>0.25</v>
      </c>
      <c r="F26" s="4">
        <f t="shared" si="3"/>
        <v>0</v>
      </c>
      <c r="G26" s="32">
        <f t="shared" si="4"/>
        <v>1</v>
      </c>
      <c r="H26" s="5">
        <f t="shared" si="5"/>
        <v>250</v>
      </c>
      <c r="I26" s="5">
        <f t="shared" si="5"/>
        <v>125</v>
      </c>
      <c r="J26" s="5">
        <f t="shared" si="5"/>
        <v>0</v>
      </c>
      <c r="K26" s="5" t="b">
        <f t="shared" si="5"/>
        <v>0</v>
      </c>
      <c r="L26" s="33">
        <f>SUM(L21:L25)</f>
        <v>1875</v>
      </c>
    </row>
    <row r="27" spans="1:12" ht="1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5">
      <c r="A30" s="2"/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2"/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">
      <c r="A32" s="2"/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5">
      <c r="A33" s="2"/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">
      <c r="A34" s="2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5">
      <c r="A35" s="2"/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">
      <c r="A36" s="2"/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">
      <c r="A37" s="2"/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">
      <c r="A38" s="2"/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5">
      <c r="A39" s="2"/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">
      <c r="A40" s="2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5">
      <c r="A41" s="2"/>
      <c r="B41" s="3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5">
      <c r="A42" s="2"/>
      <c r="B42" s="3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">
      <c r="A43" s="2"/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5">
      <c r="A44" s="2"/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1" ht="17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</sheetData>
  <sheetProtection/>
  <mergeCells count="8">
    <mergeCell ref="A1:L1"/>
    <mergeCell ref="C19:F19"/>
    <mergeCell ref="H19:K19"/>
    <mergeCell ref="B11:B12"/>
    <mergeCell ref="B19:B20"/>
    <mergeCell ref="A2:K2"/>
    <mergeCell ref="C11:G11"/>
    <mergeCell ref="H11:L11"/>
  </mergeCells>
  <printOptions/>
  <pageMargins left="0.7" right="0.7" top="0.75" bottom="0.75" header="0.3" footer="0.3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tabSelected="1" view="pageBreakPreview" zoomScale="70" zoomScaleNormal="70" zoomScaleSheetLayoutView="70" zoomScalePageLayoutView="0" workbookViewId="0" topLeftCell="A1">
      <selection activeCell="A1" sqref="A1:N1"/>
    </sheetView>
  </sheetViews>
  <sheetFormatPr defaultColWidth="9.140625" defaultRowHeight="15"/>
  <cols>
    <col min="1" max="12" width="15.00390625" style="0" customWidth="1"/>
  </cols>
  <sheetData>
    <row r="1" spans="1:14" ht="15">
      <c r="A1" s="88" t="s">
        <v>25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5.75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14"/>
      <c r="M2" s="14"/>
      <c r="N2" s="14"/>
    </row>
    <row r="3" spans="1:14" ht="125.25" customHeight="1" thickBot="1">
      <c r="A3" s="9"/>
      <c r="B3" s="19" t="s">
        <v>0</v>
      </c>
      <c r="C3" s="19" t="s">
        <v>1</v>
      </c>
      <c r="D3" s="19" t="s">
        <v>12</v>
      </c>
      <c r="E3" s="20" t="s">
        <v>2</v>
      </c>
      <c r="F3" s="14"/>
      <c r="G3" s="14"/>
      <c r="H3" s="14"/>
      <c r="I3" s="14"/>
      <c r="J3" s="14"/>
      <c r="K3" s="14"/>
      <c r="L3" s="14"/>
      <c r="M3" s="14"/>
      <c r="N3" s="14"/>
    </row>
    <row r="4" spans="1:14" ht="24" customHeight="1" thickBot="1">
      <c r="A4" s="24" t="s">
        <v>15</v>
      </c>
      <c r="B4" s="55">
        <v>10635.55</v>
      </c>
      <c r="C4" s="55">
        <v>10563.56</v>
      </c>
      <c r="D4" s="25">
        <v>8</v>
      </c>
      <c r="E4" s="56">
        <f>B4/D4</f>
        <v>1329.44375</v>
      </c>
      <c r="F4" s="14"/>
      <c r="G4" s="14"/>
      <c r="H4" s="14"/>
      <c r="I4" s="14"/>
      <c r="J4" s="14"/>
      <c r="K4" s="14"/>
      <c r="L4" s="14"/>
      <c r="M4" s="14"/>
      <c r="N4" s="14"/>
    </row>
    <row r="5" spans="1:14" ht="15.75" thickBot="1">
      <c r="A5" s="27"/>
      <c r="B5" s="28"/>
      <c r="C5" s="15"/>
      <c r="D5" s="15"/>
      <c r="E5" s="15"/>
      <c r="F5" s="15"/>
      <c r="G5" s="15"/>
      <c r="H5" s="15"/>
      <c r="I5" s="15"/>
      <c r="J5" s="15"/>
      <c r="K5" s="15"/>
      <c r="L5" s="15"/>
      <c r="M5" s="14"/>
      <c r="N5" s="14"/>
    </row>
    <row r="6" spans="1:14" ht="15.75" thickBot="1">
      <c r="A6" s="16"/>
      <c r="B6" s="89"/>
      <c r="C6" s="84" t="s">
        <v>18</v>
      </c>
      <c r="D6" s="85"/>
      <c r="E6" s="85"/>
      <c r="F6" s="85"/>
      <c r="G6" s="86"/>
      <c r="H6" s="84" t="s">
        <v>13</v>
      </c>
      <c r="I6" s="85"/>
      <c r="J6" s="85"/>
      <c r="K6" s="85"/>
      <c r="L6" s="86"/>
      <c r="M6" s="14"/>
      <c r="N6" s="14"/>
    </row>
    <row r="7" spans="1:14" ht="15.75" thickBot="1">
      <c r="A7" s="17"/>
      <c r="B7" s="90"/>
      <c r="C7" s="35" t="s">
        <v>7</v>
      </c>
      <c r="D7" s="8" t="s">
        <v>8</v>
      </c>
      <c r="E7" s="8" t="s">
        <v>9</v>
      </c>
      <c r="F7" s="8" t="s">
        <v>10</v>
      </c>
      <c r="G7" s="36" t="s">
        <v>14</v>
      </c>
      <c r="H7" s="9" t="s">
        <v>7</v>
      </c>
      <c r="I7" s="10" t="s">
        <v>8</v>
      </c>
      <c r="J7" s="10" t="s">
        <v>9</v>
      </c>
      <c r="K7" s="10" t="s">
        <v>10</v>
      </c>
      <c r="L7" s="11" t="s">
        <v>14</v>
      </c>
      <c r="M7" s="14"/>
      <c r="N7" s="14"/>
    </row>
    <row r="8" spans="1:14" ht="34.5" customHeight="1" thickBot="1">
      <c r="A8" s="17"/>
      <c r="B8" s="45" t="s">
        <v>15</v>
      </c>
      <c r="C8" s="68">
        <v>8</v>
      </c>
      <c r="D8" s="69"/>
      <c r="E8" s="69"/>
      <c r="F8" s="69"/>
      <c r="G8" s="43">
        <f>SUM(C8:F8)</f>
        <v>8</v>
      </c>
      <c r="H8" s="71"/>
      <c r="I8" s="72"/>
      <c r="J8" s="72"/>
      <c r="K8" s="72"/>
      <c r="L8" s="65">
        <f>SUM(H8:K8)</f>
        <v>0</v>
      </c>
      <c r="M8" s="14"/>
      <c r="N8" s="14"/>
    </row>
    <row r="9" spans="1:14" ht="27.75" customHeight="1">
      <c r="A9" s="27"/>
      <c r="B9" s="87"/>
      <c r="C9" s="76" t="s">
        <v>17</v>
      </c>
      <c r="D9" s="76"/>
      <c r="E9" s="76"/>
      <c r="F9" s="76"/>
      <c r="G9" s="12"/>
      <c r="H9" s="77" t="s">
        <v>19</v>
      </c>
      <c r="I9" s="78"/>
      <c r="J9" s="78"/>
      <c r="K9" s="79"/>
      <c r="L9" s="70"/>
      <c r="M9" s="14"/>
      <c r="N9" s="14"/>
    </row>
    <row r="10" spans="1:14" ht="30.75" thickBot="1">
      <c r="A10" s="27"/>
      <c r="B10" s="87"/>
      <c r="C10" s="58" t="s">
        <v>7</v>
      </c>
      <c r="D10" s="59" t="s">
        <v>8</v>
      </c>
      <c r="E10" s="59" t="s">
        <v>9</v>
      </c>
      <c r="F10" s="59" t="s">
        <v>10</v>
      </c>
      <c r="G10" s="63" t="s">
        <v>14</v>
      </c>
      <c r="H10" s="58" t="s">
        <v>7</v>
      </c>
      <c r="I10" s="59" t="s">
        <v>8</v>
      </c>
      <c r="J10" s="59" t="s">
        <v>9</v>
      </c>
      <c r="K10" s="59" t="s">
        <v>10</v>
      </c>
      <c r="L10" s="63" t="s">
        <v>21</v>
      </c>
      <c r="M10" s="14"/>
      <c r="N10" s="14"/>
    </row>
    <row r="11" spans="1:14" ht="33.75" customHeight="1" thickBot="1">
      <c r="A11" s="27"/>
      <c r="B11" s="46" t="s">
        <v>15</v>
      </c>
      <c r="C11" s="61">
        <f>IF($G8&gt;0,8/$G8,0)</f>
        <v>1</v>
      </c>
      <c r="D11" s="62">
        <f>IF($G8&gt;0,8/$G8,0)</f>
        <v>1</v>
      </c>
      <c r="E11" s="62">
        <f>IF($G8&gt;0,8/$G8,0)</f>
        <v>1</v>
      </c>
      <c r="F11" s="62">
        <f>IF($G8&gt;0,8/$G8,0)</f>
        <v>1</v>
      </c>
      <c r="G11" s="67">
        <f>SUM(C11:F11)</f>
        <v>4</v>
      </c>
      <c r="H11" s="66">
        <f>IF(C8&gt;0,H8/C8,0)</f>
        <v>0</v>
      </c>
      <c r="I11" s="64">
        <f>IF(D8&gt;0,I8/D8,0)</f>
        <v>0</v>
      </c>
      <c r="J11" s="64">
        <f>IF(E8&gt;0,J8/E8,0)</f>
        <v>0</v>
      </c>
      <c r="K11" s="64">
        <f>IF(F8&gt;0,K8/F8,0)</f>
        <v>0</v>
      </c>
      <c r="L11" s="65">
        <f>AVERAGE(H11:I11)</f>
        <v>0</v>
      </c>
      <c r="M11" s="14"/>
      <c r="N11" s="14"/>
    </row>
    <row r="12" spans="1:12" ht="15">
      <c r="A12" s="2"/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2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">
      <c r="A15" s="2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/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s="2"/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">
      <c r="A18" s="2"/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/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2"/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">
      <c r="A21" s="2"/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2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">
      <c r="A24" s="2"/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2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2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sheetProtection/>
  <mergeCells count="8">
    <mergeCell ref="B9:B10"/>
    <mergeCell ref="C9:F9"/>
    <mergeCell ref="H9:K9"/>
    <mergeCell ref="A1:N1"/>
    <mergeCell ref="A2:K2"/>
    <mergeCell ref="B6:B7"/>
    <mergeCell ref="C6:G6"/>
    <mergeCell ref="H6:L6"/>
  </mergeCells>
  <printOptions/>
  <pageMargins left="0.7" right="0.7" top="0.75" bottom="0.75" header="0.3" footer="0.3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view="pageBreakPreview" zoomScale="70" zoomScaleNormal="70" zoomScaleSheetLayoutView="70" zoomScalePageLayoutView="0" workbookViewId="0" topLeftCell="A1">
      <selection activeCell="A1" sqref="A1:N1"/>
    </sheetView>
  </sheetViews>
  <sheetFormatPr defaultColWidth="9.140625" defaultRowHeight="15"/>
  <cols>
    <col min="1" max="12" width="15.00390625" style="0" customWidth="1"/>
  </cols>
  <sheetData>
    <row r="1" spans="1:14" ht="15">
      <c r="A1" s="88" t="s">
        <v>24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5.75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14"/>
      <c r="M2" s="14"/>
      <c r="N2" s="14"/>
    </row>
    <row r="3" spans="1:14" ht="131.25" customHeight="1" thickBot="1">
      <c r="A3" s="9"/>
      <c r="B3" s="19" t="s">
        <v>22</v>
      </c>
      <c r="C3" s="19" t="s">
        <v>23</v>
      </c>
      <c r="D3" s="19" t="s">
        <v>12</v>
      </c>
      <c r="E3" s="20" t="s">
        <v>2</v>
      </c>
      <c r="F3" s="14"/>
      <c r="G3" s="14"/>
      <c r="H3" s="14"/>
      <c r="I3" s="14"/>
      <c r="J3" s="14"/>
      <c r="K3" s="14"/>
      <c r="L3" s="14"/>
      <c r="M3" s="14"/>
      <c r="N3" s="14"/>
    </row>
    <row r="4" spans="1:14" ht="48.75" customHeight="1" thickBot="1">
      <c r="A4" s="24" t="s">
        <v>15</v>
      </c>
      <c r="B4" s="55">
        <v>2940</v>
      </c>
      <c r="C4" s="55">
        <v>2940</v>
      </c>
      <c r="D4" s="25">
        <v>2</v>
      </c>
      <c r="E4" s="56">
        <f>B4/D4</f>
        <v>1470</v>
      </c>
      <c r="F4" s="14"/>
      <c r="G4" s="14"/>
      <c r="H4" s="14"/>
      <c r="I4" s="14"/>
      <c r="J4" s="14"/>
      <c r="K4" s="14"/>
      <c r="L4" s="14"/>
      <c r="M4" s="14"/>
      <c r="N4" s="14"/>
    </row>
    <row r="5" spans="1:14" ht="15.75" thickBot="1">
      <c r="A5" s="27"/>
      <c r="B5" s="28"/>
      <c r="C5" s="15"/>
      <c r="D5" s="15"/>
      <c r="E5" s="15"/>
      <c r="F5" s="15"/>
      <c r="G5" s="15"/>
      <c r="H5" s="15"/>
      <c r="I5" s="15"/>
      <c r="J5" s="15"/>
      <c r="K5" s="15"/>
      <c r="L5" s="15"/>
      <c r="M5" s="14"/>
      <c r="N5" s="14"/>
    </row>
    <row r="6" spans="1:14" ht="15.75" thickBot="1">
      <c r="A6" s="16"/>
      <c r="B6" s="89"/>
      <c r="C6" s="84" t="s">
        <v>18</v>
      </c>
      <c r="D6" s="85"/>
      <c r="E6" s="85"/>
      <c r="F6" s="85"/>
      <c r="G6" s="86"/>
      <c r="H6" s="84" t="s">
        <v>13</v>
      </c>
      <c r="I6" s="85"/>
      <c r="J6" s="85"/>
      <c r="K6" s="85"/>
      <c r="L6" s="86"/>
      <c r="M6" s="14"/>
      <c r="N6" s="14"/>
    </row>
    <row r="7" spans="1:14" ht="15.75" thickBot="1">
      <c r="A7" s="17"/>
      <c r="B7" s="90"/>
      <c r="C7" s="35" t="s">
        <v>7</v>
      </c>
      <c r="D7" s="8" t="s">
        <v>8</v>
      </c>
      <c r="E7" s="8" t="s">
        <v>9</v>
      </c>
      <c r="F7" s="8" t="s">
        <v>10</v>
      </c>
      <c r="G7" s="8" t="s">
        <v>14</v>
      </c>
      <c r="H7" s="9" t="s">
        <v>7</v>
      </c>
      <c r="I7" s="10" t="s">
        <v>8</v>
      </c>
      <c r="J7" s="10" t="s">
        <v>9</v>
      </c>
      <c r="K7" s="10" t="s">
        <v>10</v>
      </c>
      <c r="L7" s="11" t="s">
        <v>14</v>
      </c>
      <c r="M7" s="14"/>
      <c r="N7" s="14"/>
    </row>
    <row r="8" spans="1:14" ht="34.5" customHeight="1" thickBot="1">
      <c r="A8" s="17"/>
      <c r="B8" s="45" t="s">
        <v>15</v>
      </c>
      <c r="C8" s="68">
        <v>3</v>
      </c>
      <c r="D8" s="69">
        <v>1</v>
      </c>
      <c r="E8" s="69">
        <v>0</v>
      </c>
      <c r="F8" s="73">
        <v>0</v>
      </c>
      <c r="G8" s="74">
        <f>SUM(C8:F8)</f>
        <v>4</v>
      </c>
      <c r="H8" s="68">
        <v>0</v>
      </c>
      <c r="I8" s="69">
        <v>0</v>
      </c>
      <c r="J8" s="69">
        <v>0</v>
      </c>
      <c r="K8" s="73">
        <v>0</v>
      </c>
      <c r="L8" s="74">
        <f>SUM(H8:K8)</f>
        <v>0</v>
      </c>
      <c r="M8" s="14"/>
      <c r="N8" s="14"/>
    </row>
    <row r="9" spans="1:14" ht="27.75" customHeight="1">
      <c r="A9" s="27"/>
      <c r="B9" s="87"/>
      <c r="C9" s="76" t="s">
        <v>17</v>
      </c>
      <c r="D9" s="76"/>
      <c r="E9" s="76"/>
      <c r="F9" s="76"/>
      <c r="G9" s="57"/>
      <c r="H9" s="91" t="s">
        <v>19</v>
      </c>
      <c r="I9" s="78"/>
      <c r="J9" s="78"/>
      <c r="K9" s="79"/>
      <c r="L9" s="70"/>
      <c r="M9" s="14"/>
      <c r="N9" s="14"/>
    </row>
    <row r="10" spans="1:14" ht="15.75" thickBot="1">
      <c r="A10" s="27"/>
      <c r="B10" s="87"/>
      <c r="C10" s="58" t="s">
        <v>7</v>
      </c>
      <c r="D10" s="59" t="s">
        <v>8</v>
      </c>
      <c r="E10" s="59" t="s">
        <v>9</v>
      </c>
      <c r="F10" s="59" t="s">
        <v>10</v>
      </c>
      <c r="G10" s="60" t="s">
        <v>14</v>
      </c>
      <c r="H10" s="37" t="s">
        <v>7</v>
      </c>
      <c r="I10" s="6" t="s">
        <v>8</v>
      </c>
      <c r="J10" s="6" t="s">
        <v>9</v>
      </c>
      <c r="K10" s="6" t="s">
        <v>10</v>
      </c>
      <c r="L10" s="13" t="s">
        <v>14</v>
      </c>
      <c r="M10" s="14"/>
      <c r="N10" s="14"/>
    </row>
    <row r="11" spans="1:14" ht="33.75" customHeight="1" thickBot="1">
      <c r="A11" s="27"/>
      <c r="B11" s="46" t="s">
        <v>15</v>
      </c>
      <c r="C11" s="61">
        <f>IF($G8&gt;0,C8/$G8,0)</f>
        <v>0.75</v>
      </c>
      <c r="D11" s="62">
        <f>IF($G8&gt;0,D8/$G8,0)</f>
        <v>0.25</v>
      </c>
      <c r="E11" s="62">
        <f>IF($G8&gt;0,E8/$G8,0)</f>
        <v>0</v>
      </c>
      <c r="F11" s="62">
        <f>IF($G8&gt;0,F8/$G8,0)</f>
        <v>0</v>
      </c>
      <c r="G11" s="43">
        <f>SUM(C11:F11)</f>
        <v>1</v>
      </c>
      <c r="H11" s="38">
        <f>IF(C8&gt;0,H8/C8,0)</f>
        <v>0</v>
      </c>
      <c r="I11" s="7">
        <f>IF(D8&gt;0,I8/D8,0)</f>
        <v>0</v>
      </c>
      <c r="J11" s="7">
        <f>IF(E8&gt;0,J8/E8,0)</f>
        <v>0</v>
      </c>
      <c r="K11" s="7">
        <f>IF(F8&gt;0,K8/F8,0)</f>
        <v>0</v>
      </c>
      <c r="L11" s="44">
        <f>SUM(H11:K11)</f>
        <v>0</v>
      </c>
      <c r="M11" s="14"/>
      <c r="N11" s="14"/>
    </row>
    <row r="12" spans="1:12" ht="15">
      <c r="A12" s="2"/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2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">
      <c r="A15" s="2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/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s="2"/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">
      <c r="A18" s="2"/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/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2"/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">
      <c r="A21" s="2"/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2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">
      <c r="A24" s="2"/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2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2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sheetProtection/>
  <mergeCells count="8">
    <mergeCell ref="B9:B10"/>
    <mergeCell ref="C9:F9"/>
    <mergeCell ref="H9:K9"/>
    <mergeCell ref="A1:N1"/>
    <mergeCell ref="A2:K2"/>
    <mergeCell ref="B6:B7"/>
    <mergeCell ref="C6:G6"/>
    <mergeCell ref="H6:L6"/>
  </mergeCells>
  <printOptions/>
  <pageMargins left="0.7" right="0.7" top="0.75" bottom="0.75" header="0.3" footer="0.3"/>
  <pageSetup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Sias</dc:creator>
  <cp:keywords/>
  <dc:description/>
  <cp:lastModifiedBy>angela pischedda</cp:lastModifiedBy>
  <cp:lastPrinted>2023-09-14T10:42:57Z</cp:lastPrinted>
  <dcterms:created xsi:type="dcterms:W3CDTF">2013-05-07T15:29:12Z</dcterms:created>
  <dcterms:modified xsi:type="dcterms:W3CDTF">2023-09-14T10:43:14Z</dcterms:modified>
  <cp:category/>
  <cp:version/>
  <cp:contentType/>
  <cp:contentStatus/>
</cp:coreProperties>
</file>