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<sst xmlns="http://schemas.openxmlformats.org/spreadsheetml/2006/main" count="870" uniqueCount="151">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</sst>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37352</v>
      </c>
      <c r="E7" s="40"/>
    </row>
    <row r="8" spans="2:5" ht="15.75" thickBot="1">
      <c r="B8" s="9"/>
      <c r="C8" s="6" t="s">
        <v>7</v>
      </c>
      <c r="D8" s="41"/>
      <c r="E8" s="42">
        <v>222590.08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1371300</v>
      </c>
      <c r="E10" s="45">
        <v>1715913.5200000003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147480</v>
      </c>
      <c r="E14" s="45">
        <v>192838.9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1518780</v>
      </c>
      <c r="E16" s="51">
        <f>E10+E11+E12+E13+E14+E15</f>
        <v>1908752.4200000002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20000</v>
      </c>
      <c r="E18" s="45">
        <v>21567.38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20000</v>
      </c>
      <c r="E23" s="51">
        <f>E18+E19+E20+E21+E22</f>
        <v>21567.38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193100</v>
      </c>
      <c r="E25" s="45">
        <v>205834.53999999998</v>
      </c>
    </row>
    <row r="26" spans="2:5" ht="15">
      <c r="B26" s="13">
        <v>30200</v>
      </c>
      <c r="C26" s="54" t="s">
        <v>28</v>
      </c>
      <c r="D26" s="39">
        <v>8000</v>
      </c>
      <c r="E26" s="45">
        <v>8000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161050</v>
      </c>
      <c r="E29" s="50">
        <v>193165.71</v>
      </c>
    </row>
    <row r="30" spans="2:5" ht="15.75" thickBot="1">
      <c r="B30" s="16">
        <v>30000</v>
      </c>
      <c r="C30" s="15" t="s">
        <v>32</v>
      </c>
      <c r="D30" s="48">
        <f>D25+D26+D27+D28+D29</f>
        <v>362650</v>
      </c>
      <c r="E30" s="51">
        <f>E25+E26+E27+E28+E29</f>
        <v>407500.25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880000</v>
      </c>
      <c r="E33" s="59">
        <v>1082690.91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40000</v>
      </c>
      <c r="E35" s="45">
        <v>40000</v>
      </c>
    </row>
    <row r="36" spans="2:5" ht="15">
      <c r="B36" s="13">
        <v>40500</v>
      </c>
      <c r="C36" s="54" t="s">
        <v>39</v>
      </c>
      <c r="D36" s="49">
        <v>20000</v>
      </c>
      <c r="E36" s="50">
        <v>20000</v>
      </c>
    </row>
    <row r="37" spans="2:5" ht="15.75" thickBot="1">
      <c r="B37" s="16">
        <v>40000</v>
      </c>
      <c r="C37" s="15" t="s">
        <v>40</v>
      </c>
      <c r="D37" s="48">
        <f>D32+D33+D34+D35+D36</f>
        <v>940000</v>
      </c>
      <c r="E37" s="51">
        <f>E32+E33+E34+E35+E36</f>
        <v>1142690.91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520000</v>
      </c>
      <c r="E54" s="45">
        <v>645820.0299999999</v>
      </c>
    </row>
    <row r="55" spans="2:5" ht="15">
      <c r="B55" s="13">
        <v>90200</v>
      </c>
      <c r="C55" s="54" t="s">
        <v>62</v>
      </c>
      <c r="D55" s="61">
        <v>70000</v>
      </c>
      <c r="E55" s="62">
        <v>70903</v>
      </c>
    </row>
    <row r="56" spans="2:5" ht="15.75" thickBot="1">
      <c r="B56" s="16">
        <v>90000</v>
      </c>
      <c r="C56" s="15" t="s">
        <v>63</v>
      </c>
      <c r="D56" s="48">
        <f>D54+D55</f>
        <v>590000</v>
      </c>
      <c r="E56" s="51">
        <f>E54+E55</f>
        <v>716723.0299999999</v>
      </c>
    </row>
    <row r="57" spans="2:5" ht="16.5" thickBot="1" thickTop="1">
      <c r="B57" s="109" t="s">
        <v>64</v>
      </c>
      <c r="C57" s="110"/>
      <c r="D57" s="52">
        <f>D16+D23+D30+D37+D43+D49+D52+D56</f>
        <v>3931430</v>
      </c>
      <c r="E57" s="55">
        <f>E16+E23+E30+E37+E43+E49+E52+E56</f>
        <v>4697233.99</v>
      </c>
    </row>
    <row r="58" spans="2:5" ht="16.5" thickBot="1" thickTop="1">
      <c r="B58" s="109" t="s">
        <v>65</v>
      </c>
      <c r="C58" s="110"/>
      <c r="D58" s="52">
        <f>D57+D5+D6+D7+D8</f>
        <v>3968782</v>
      </c>
      <c r="E58" s="55">
        <f>E57+E5+E6+E7+E8</f>
        <v>4919824.07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1371300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147480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1518780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193200</v>
      </c>
      <c r="E25" s="45"/>
    </row>
    <row r="26" spans="2:5" ht="15">
      <c r="B26" s="13">
        <v>30200</v>
      </c>
      <c r="C26" s="54" t="s">
        <v>28</v>
      </c>
      <c r="D26" s="39">
        <v>8000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140050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341750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520000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590000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2540530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2540530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1371300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147480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1518780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193200</v>
      </c>
      <c r="E25" s="45"/>
    </row>
    <row r="26" spans="2:5" ht="15">
      <c r="B26" s="13">
        <v>30200</v>
      </c>
      <c r="C26" s="54" t="s">
        <v>28</v>
      </c>
      <c r="D26" s="39">
        <v>8000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140050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341750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520000</v>
      </c>
      <c r="E54" s="45"/>
    </row>
    <row r="55" spans="2:5" ht="15">
      <c r="B55" s="13">
        <v>90200</v>
      </c>
      <c r="C55" s="54" t="s">
        <v>62</v>
      </c>
      <c r="D55" s="61">
        <v>70000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590000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2500530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2500530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419900</v>
      </c>
      <c r="E10" s="89">
        <v>0</v>
      </c>
      <c r="F10" s="90">
        <v>557616.4400000001</v>
      </c>
      <c r="G10" s="88"/>
      <c r="H10" s="89"/>
      <c r="I10" s="90"/>
      <c r="J10" s="97">
        <v>35600</v>
      </c>
      <c r="K10" s="89">
        <v>0</v>
      </c>
      <c r="L10" s="101">
        <v>45648.45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455500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603264.89</v>
      </c>
    </row>
    <row r="11" spans="2:76" ht="15">
      <c r="B11" s="13">
        <v>102</v>
      </c>
      <c r="C11" s="25" t="s">
        <v>92</v>
      </c>
      <c r="D11" s="88">
        <v>32000</v>
      </c>
      <c r="E11" s="89">
        <v>0</v>
      </c>
      <c r="F11" s="90">
        <v>43174.63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32000</v>
      </c>
      <c r="BW11" s="77">
        <f t="shared" si="1"/>
        <v>0</v>
      </c>
      <c r="BX11" s="79">
        <f t="shared" si="2"/>
        <v>43174.63</v>
      </c>
    </row>
    <row r="12" spans="2:76" ht="15">
      <c r="B12" s="13">
        <v>103</v>
      </c>
      <c r="C12" s="25" t="s">
        <v>93</v>
      </c>
      <c r="D12" s="88">
        <v>509960</v>
      </c>
      <c r="E12" s="89">
        <v>0</v>
      </c>
      <c r="F12" s="90">
        <v>658745.4700000001</v>
      </c>
      <c r="G12" s="88"/>
      <c r="H12" s="89"/>
      <c r="I12" s="90"/>
      <c r="J12" s="97">
        <v>14500</v>
      </c>
      <c r="K12" s="89">
        <v>0</v>
      </c>
      <c r="L12" s="101">
        <v>18051.27</v>
      </c>
      <c r="M12" s="91">
        <v>159200</v>
      </c>
      <c r="N12" s="89">
        <v>0</v>
      </c>
      <c r="O12" s="90">
        <v>203977.87</v>
      </c>
      <c r="P12" s="91">
        <v>2000</v>
      </c>
      <c r="Q12" s="89">
        <v>0</v>
      </c>
      <c r="R12" s="90">
        <v>2192.76</v>
      </c>
      <c r="S12" s="91">
        <v>2500</v>
      </c>
      <c r="T12" s="89">
        <v>0</v>
      </c>
      <c r="U12" s="90">
        <v>2500</v>
      </c>
      <c r="V12" s="91">
        <v>2500</v>
      </c>
      <c r="W12" s="89">
        <v>0</v>
      </c>
      <c r="X12" s="90">
        <v>2500</v>
      </c>
      <c r="Y12" s="91"/>
      <c r="Z12" s="89"/>
      <c r="AA12" s="90"/>
      <c r="AB12" s="91">
        <v>412000</v>
      </c>
      <c r="AC12" s="89">
        <v>0</v>
      </c>
      <c r="AD12" s="90">
        <v>562714.77</v>
      </c>
      <c r="AE12" s="91">
        <v>12300</v>
      </c>
      <c r="AF12" s="89">
        <v>0</v>
      </c>
      <c r="AG12" s="90">
        <v>16769.739999999998</v>
      </c>
      <c r="AH12" s="91">
        <v>1000</v>
      </c>
      <c r="AI12" s="89">
        <v>0</v>
      </c>
      <c r="AJ12" s="90">
        <v>1000</v>
      </c>
      <c r="AK12" s="91">
        <v>5000</v>
      </c>
      <c r="AL12" s="89">
        <v>0</v>
      </c>
      <c r="AM12" s="90">
        <v>5000</v>
      </c>
      <c r="AN12" s="91">
        <v>8500</v>
      </c>
      <c r="AO12" s="89">
        <v>0</v>
      </c>
      <c r="AP12" s="90">
        <v>8500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1129460</v>
      </c>
      <c r="BW12" s="77">
        <f t="shared" si="1"/>
        <v>0</v>
      </c>
      <c r="BX12" s="79">
        <f t="shared" si="2"/>
        <v>1481951.8800000001</v>
      </c>
    </row>
    <row r="13" spans="2:76" ht="15">
      <c r="B13" s="13">
        <v>104</v>
      </c>
      <c r="C13" s="25" t="s">
        <v>19</v>
      </c>
      <c r="D13" s="88">
        <v>54200</v>
      </c>
      <c r="E13" s="89">
        <v>0</v>
      </c>
      <c r="F13" s="90">
        <v>78772.18000000001</v>
      </c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>
        <v>29210.6</v>
      </c>
      <c r="P13" s="91">
        <v>2500</v>
      </c>
      <c r="Q13" s="89">
        <v>0</v>
      </c>
      <c r="R13" s="90">
        <v>2500</v>
      </c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2000</v>
      </c>
      <c r="AC13" s="89">
        <v>0</v>
      </c>
      <c r="AD13" s="90">
        <v>5427.59</v>
      </c>
      <c r="AE13" s="91"/>
      <c r="AF13" s="89"/>
      <c r="AG13" s="90"/>
      <c r="AH13" s="91">
        <v>3500</v>
      </c>
      <c r="AI13" s="89">
        <v>0</v>
      </c>
      <c r="AJ13" s="90">
        <v>3500</v>
      </c>
      <c r="AK13" s="91">
        <v>80000</v>
      </c>
      <c r="AL13" s="89">
        <v>0</v>
      </c>
      <c r="AM13" s="90">
        <v>80000</v>
      </c>
      <c r="AN13" s="91">
        <v>3250</v>
      </c>
      <c r="AO13" s="89">
        <v>0</v>
      </c>
      <c r="AP13" s="90">
        <v>3835.65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174450</v>
      </c>
      <c r="BW13" s="77">
        <f t="shared" si="1"/>
        <v>0</v>
      </c>
      <c r="BX13" s="79">
        <f t="shared" si="2"/>
        <v>203246.02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15920</v>
      </c>
      <c r="E16" s="89">
        <v>0</v>
      </c>
      <c r="F16" s="90">
        <v>15920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15920</v>
      </c>
      <c r="BW16" s="77">
        <f t="shared" si="1"/>
        <v>0</v>
      </c>
      <c r="BX16" s="79">
        <f t="shared" si="2"/>
        <v>15920</v>
      </c>
    </row>
    <row r="17" spans="2:76" ht="15">
      <c r="B17" s="13">
        <v>108</v>
      </c>
      <c r="C17" s="25" t="s">
        <v>96</v>
      </c>
      <c r="D17" s="88">
        <v>4000</v>
      </c>
      <c r="E17" s="89">
        <v>0</v>
      </c>
      <c r="F17" s="90">
        <v>4000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4000</v>
      </c>
      <c r="BW17" s="77">
        <f t="shared" si="1"/>
        <v>0</v>
      </c>
      <c r="BX17" s="79">
        <f t="shared" si="2"/>
        <v>4000</v>
      </c>
    </row>
    <row r="18" spans="2:76" ht="15">
      <c r="B18" s="13">
        <v>109</v>
      </c>
      <c r="C18" s="25" t="s">
        <v>97</v>
      </c>
      <c r="D18" s="88">
        <v>5500</v>
      </c>
      <c r="E18" s="89">
        <v>0</v>
      </c>
      <c r="F18" s="90">
        <v>5500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5500</v>
      </c>
      <c r="BW18" s="77">
        <f t="shared" si="1"/>
        <v>0</v>
      </c>
      <c r="BX18" s="79">
        <f t="shared" si="2"/>
        <v>5500</v>
      </c>
    </row>
    <row r="19" spans="2:76" ht="15">
      <c r="B19" s="13">
        <v>110</v>
      </c>
      <c r="C19" s="25" t="s">
        <v>98</v>
      </c>
      <c r="D19" s="88">
        <v>90552</v>
      </c>
      <c r="E19" s="89">
        <v>0</v>
      </c>
      <c r="F19" s="90">
        <v>94494.95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>
        <v>9825.17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95552</v>
      </c>
      <c r="BW19" s="77">
        <f t="shared" si="1"/>
        <v>0</v>
      </c>
      <c r="BX19" s="79">
        <f t="shared" si="2"/>
        <v>104320.12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1132032</v>
      </c>
      <c r="E20" s="78">
        <f t="shared" si="3"/>
        <v>0</v>
      </c>
      <c r="F20" s="79">
        <f t="shared" si="3"/>
        <v>1458223.67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50100</v>
      </c>
      <c r="K20" s="78">
        <f t="shared" si="3"/>
        <v>0</v>
      </c>
      <c r="L20" s="77">
        <f t="shared" si="3"/>
        <v>63699.72</v>
      </c>
      <c r="M20" s="98">
        <f t="shared" si="3"/>
        <v>188200</v>
      </c>
      <c r="N20" s="78">
        <f t="shared" si="3"/>
        <v>0</v>
      </c>
      <c r="O20" s="77">
        <f t="shared" si="3"/>
        <v>233188.47</v>
      </c>
      <c r="P20" s="98">
        <f t="shared" si="3"/>
        <v>4500</v>
      </c>
      <c r="Q20" s="78">
        <f t="shared" si="3"/>
        <v>0</v>
      </c>
      <c r="R20" s="77">
        <f t="shared" si="3"/>
        <v>4692.76</v>
      </c>
      <c r="S20" s="98">
        <f t="shared" si="3"/>
        <v>2500</v>
      </c>
      <c r="T20" s="78">
        <f t="shared" si="3"/>
        <v>0</v>
      </c>
      <c r="U20" s="77">
        <f t="shared" si="3"/>
        <v>2500</v>
      </c>
      <c r="V20" s="98">
        <f t="shared" si="3"/>
        <v>2500</v>
      </c>
      <c r="W20" s="78">
        <f t="shared" si="3"/>
        <v>0</v>
      </c>
      <c r="X20" s="77">
        <f t="shared" si="3"/>
        <v>2500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414000</v>
      </c>
      <c r="AC20" s="78">
        <f t="shared" si="3"/>
        <v>0</v>
      </c>
      <c r="AD20" s="77">
        <f t="shared" si="3"/>
        <v>568142.36</v>
      </c>
      <c r="AE20" s="98">
        <f t="shared" si="3"/>
        <v>12300</v>
      </c>
      <c r="AF20" s="78">
        <f t="shared" si="3"/>
        <v>0</v>
      </c>
      <c r="AG20" s="77">
        <f t="shared" si="3"/>
        <v>16769.739999999998</v>
      </c>
      <c r="AH20" s="98">
        <f t="shared" si="3"/>
        <v>4500</v>
      </c>
      <c r="AI20" s="78">
        <f t="shared" si="3"/>
        <v>0</v>
      </c>
      <c r="AJ20" s="77">
        <f t="shared" si="3"/>
        <v>4500</v>
      </c>
      <c r="AK20" s="98">
        <f t="shared" si="3"/>
        <v>90000</v>
      </c>
      <c r="AL20" s="78">
        <f t="shared" si="3"/>
        <v>0</v>
      </c>
      <c r="AM20" s="77">
        <f t="shared" si="3"/>
        <v>94825.17</v>
      </c>
      <c r="AN20" s="98">
        <f t="shared" si="3"/>
        <v>11750</v>
      </c>
      <c r="AO20" s="78">
        <f t="shared" si="3"/>
        <v>0</v>
      </c>
      <c r="AP20" s="77">
        <f t="shared" si="3"/>
        <v>12335.65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1912382</v>
      </c>
      <c r="BW20" s="77">
        <f>BW10+BW11+BW12+BW13+BW14+BW15+BW16+BW17+BW18+BW19</f>
        <v>0</v>
      </c>
      <c r="BX20" s="95">
        <f>BX10+BX11+BX12+BX13+BX14+BX15+BX16+BX17+BX18+BX19</f>
        <v>2461377.5400000005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428000</v>
      </c>
      <c r="E24" s="89">
        <v>0</v>
      </c>
      <c r="F24" s="90">
        <v>501525.18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>
        <v>122000</v>
      </c>
      <c r="W24" s="89">
        <v>0</v>
      </c>
      <c r="X24" s="101">
        <v>128283.32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2998.41</v>
      </c>
      <c r="AE24" s="97">
        <v>390000</v>
      </c>
      <c r="AF24" s="89">
        <v>0</v>
      </c>
      <c r="AG24" s="101">
        <v>439855.62000000005</v>
      </c>
      <c r="AH24" s="97"/>
      <c r="AI24" s="89"/>
      <c r="AJ24" s="101"/>
      <c r="AK24" s="97">
        <v>0</v>
      </c>
      <c r="AL24" s="89">
        <v>0</v>
      </c>
      <c r="AM24" s="101">
        <v>4375.9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940000</v>
      </c>
      <c r="BW24" s="77">
        <f t="shared" si="4"/>
        <v>0</v>
      </c>
      <c r="BX24" s="79">
        <f t="shared" si="4"/>
        <v>1077038.43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428000</v>
      </c>
      <c r="E28" s="78">
        <f t="shared" si="5"/>
        <v>0</v>
      </c>
      <c r="F28" s="79">
        <f t="shared" si="5"/>
        <v>501525.18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122000</v>
      </c>
      <c r="W28" s="78">
        <f t="shared" si="5"/>
        <v>0</v>
      </c>
      <c r="X28" s="77">
        <f t="shared" si="5"/>
        <v>128283.32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2998.41</v>
      </c>
      <c r="AE28" s="98">
        <f t="shared" si="5"/>
        <v>390000</v>
      </c>
      <c r="AF28" s="78">
        <f t="shared" si="5"/>
        <v>0</v>
      </c>
      <c r="AG28" s="77">
        <f t="shared" si="5"/>
        <v>439855.62000000005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4375.9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940000</v>
      </c>
      <c r="BW28" s="77">
        <f>BW23+BW24+BW25+BW26+BW27</f>
        <v>0</v>
      </c>
      <c r="BX28" s="95">
        <f>BX23+BX24+BX25+BX26+BX27</f>
        <v>1077038.43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26400</v>
      </c>
      <c r="BM40" s="89">
        <v>0</v>
      </c>
      <c r="BN40" s="101">
        <v>26400</v>
      </c>
      <c r="BO40" s="97"/>
      <c r="BP40" s="89"/>
      <c r="BQ40" s="101"/>
      <c r="BR40" s="97"/>
      <c r="BS40" s="89"/>
      <c r="BT40" s="101"/>
      <c r="BU40" s="76"/>
      <c r="BV40" s="85">
        <f t="shared" si="10"/>
        <v>26400</v>
      </c>
      <c r="BW40" s="77">
        <f t="shared" si="10"/>
        <v>0</v>
      </c>
      <c r="BX40" s="79">
        <f t="shared" si="10"/>
        <v>26400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26400</v>
      </c>
      <c r="BM42" s="78">
        <f t="shared" si="12"/>
        <v>0</v>
      </c>
      <c r="BN42" s="77">
        <f t="shared" si="12"/>
        <v>26400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26400</v>
      </c>
      <c r="BW42" s="77">
        <f>BW38+BW39+BW40+BW41</f>
        <v>0</v>
      </c>
      <c r="BX42" s="95">
        <f>BX38+BX39+BX40+BX41</f>
        <v>26400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520000</v>
      </c>
      <c r="BS49" s="89">
        <v>0</v>
      </c>
      <c r="BT49" s="101">
        <v>614860.0299999999</v>
      </c>
      <c r="BU49" s="76"/>
      <c r="BV49" s="85">
        <f aca="true" t="shared" si="15" ref="BV49:BX50">D49+G49+J49+M49+P49+S49+V49+Y49+AB49+AE49+AH49+AK49+AN49+AQ49+AT49+AW49+AZ49+BC49+BF49+BI49+BL49+BO49+BR49</f>
        <v>520000</v>
      </c>
      <c r="BW49" s="77">
        <f t="shared" si="15"/>
        <v>0</v>
      </c>
      <c r="BX49" s="79">
        <f t="shared" si="15"/>
        <v>614860.0299999999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>
        <v>99261.6</v>
      </c>
      <c r="BU50" s="76"/>
      <c r="BV50" s="85">
        <f t="shared" si="15"/>
        <v>70000</v>
      </c>
      <c r="BW50" s="77">
        <f t="shared" si="15"/>
        <v>0</v>
      </c>
      <c r="BX50" s="79">
        <f t="shared" si="15"/>
        <v>99261.6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590000</v>
      </c>
      <c r="BS51" s="78">
        <f>BS49+BS50</f>
        <v>0</v>
      </c>
      <c r="BT51" s="77">
        <f>BT49+BT50</f>
        <v>714121.6299999999</v>
      </c>
      <c r="BU51" s="85"/>
      <c r="BV51" s="85">
        <f>BV49+BV50</f>
        <v>590000</v>
      </c>
      <c r="BW51" s="77">
        <f>BW49+BW50</f>
        <v>0</v>
      </c>
      <c r="BX51" s="95">
        <f>BX49+BX50</f>
        <v>714121.6299999999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1560032</v>
      </c>
      <c r="E53" s="86">
        <f t="shared" si="18"/>
        <v>0</v>
      </c>
      <c r="F53" s="86">
        <f t="shared" si="18"/>
        <v>1959748.8499999999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50100</v>
      </c>
      <c r="K53" s="86">
        <f t="shared" si="18"/>
        <v>0</v>
      </c>
      <c r="L53" s="86">
        <f t="shared" si="18"/>
        <v>63699.72</v>
      </c>
      <c r="M53" s="86">
        <f t="shared" si="18"/>
        <v>188200</v>
      </c>
      <c r="N53" s="86">
        <f t="shared" si="18"/>
        <v>0</v>
      </c>
      <c r="O53" s="86">
        <f t="shared" si="18"/>
        <v>233188.47</v>
      </c>
      <c r="P53" s="86">
        <f t="shared" si="18"/>
        <v>4500</v>
      </c>
      <c r="Q53" s="86">
        <f t="shared" si="18"/>
        <v>0</v>
      </c>
      <c r="R53" s="86">
        <f t="shared" si="18"/>
        <v>4692.76</v>
      </c>
      <c r="S53" s="86">
        <f t="shared" si="18"/>
        <v>2500</v>
      </c>
      <c r="T53" s="86">
        <f t="shared" si="18"/>
        <v>0</v>
      </c>
      <c r="U53" s="86">
        <f t="shared" si="18"/>
        <v>2500</v>
      </c>
      <c r="V53" s="86">
        <f t="shared" si="18"/>
        <v>124500</v>
      </c>
      <c r="W53" s="86">
        <f t="shared" si="18"/>
        <v>0</v>
      </c>
      <c r="X53" s="86">
        <f t="shared" si="18"/>
        <v>130783.32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414000</v>
      </c>
      <c r="AC53" s="86">
        <f t="shared" si="18"/>
        <v>0</v>
      </c>
      <c r="AD53" s="86">
        <f t="shared" si="18"/>
        <v>571140.77</v>
      </c>
      <c r="AE53" s="86">
        <f t="shared" si="18"/>
        <v>402300</v>
      </c>
      <c r="AF53" s="86">
        <f t="shared" si="18"/>
        <v>0</v>
      </c>
      <c r="AG53" s="86">
        <f t="shared" si="18"/>
        <v>456625.36000000004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4500</v>
      </c>
      <c r="AK53" s="86">
        <f t="shared" si="19"/>
        <v>90000</v>
      </c>
      <c r="AL53" s="86">
        <f t="shared" si="19"/>
        <v>0</v>
      </c>
      <c r="AM53" s="86">
        <f t="shared" si="19"/>
        <v>99201.06999999999</v>
      </c>
      <c r="AN53" s="86">
        <f t="shared" si="19"/>
        <v>11750</v>
      </c>
      <c r="AO53" s="86">
        <f t="shared" si="19"/>
        <v>0</v>
      </c>
      <c r="AP53" s="86">
        <f t="shared" si="19"/>
        <v>12335.65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26400</v>
      </c>
      <c r="BM53" s="86">
        <f t="shared" si="19"/>
        <v>0</v>
      </c>
      <c r="BN53" s="86">
        <f t="shared" si="19"/>
        <v>26400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590000</v>
      </c>
      <c r="BS53" s="86">
        <f t="shared" si="19"/>
        <v>0</v>
      </c>
      <c r="BT53" s="86">
        <f t="shared" si="19"/>
        <v>714121.6299999999</v>
      </c>
      <c r="BU53" s="86">
        <f>BU8</f>
        <v>0</v>
      </c>
      <c r="BV53" s="102">
        <f>BV8+BV20+BV28+BV35+BV42+BV46+BV51</f>
        <v>3968782</v>
      </c>
      <c r="BW53" s="87">
        <f>BW20+BW28+BW35+BW42+BW46+BW51</f>
        <v>0</v>
      </c>
      <c r="BX53" s="87">
        <f>BX20+BX28+BX35+BX42+BX46+BX51</f>
        <v>4778937.600000001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412200</v>
      </c>
      <c r="E10" s="89">
        <v>0</v>
      </c>
      <c r="F10" s="90"/>
      <c r="G10" s="88"/>
      <c r="H10" s="89"/>
      <c r="I10" s="90"/>
      <c r="J10" s="97">
        <v>35600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447800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436390</v>
      </c>
      <c r="E12" s="89">
        <v>0</v>
      </c>
      <c r="F12" s="90"/>
      <c r="G12" s="88"/>
      <c r="H12" s="89"/>
      <c r="I12" s="90"/>
      <c r="J12" s="97">
        <v>14000</v>
      </c>
      <c r="K12" s="89">
        <v>0</v>
      </c>
      <c r="L12" s="101"/>
      <c r="M12" s="91">
        <v>159700</v>
      </c>
      <c r="N12" s="89">
        <v>0</v>
      </c>
      <c r="O12" s="90"/>
      <c r="P12" s="91">
        <v>2000</v>
      </c>
      <c r="Q12" s="89">
        <v>0</v>
      </c>
      <c r="R12" s="90"/>
      <c r="S12" s="91">
        <v>2500</v>
      </c>
      <c r="T12" s="89">
        <v>0</v>
      </c>
      <c r="U12" s="90"/>
      <c r="V12" s="91">
        <v>2500</v>
      </c>
      <c r="W12" s="89">
        <v>0</v>
      </c>
      <c r="X12" s="90"/>
      <c r="Y12" s="91"/>
      <c r="Z12" s="89"/>
      <c r="AA12" s="90"/>
      <c r="AB12" s="91">
        <v>412048</v>
      </c>
      <c r="AC12" s="89">
        <v>0</v>
      </c>
      <c r="AD12" s="90"/>
      <c r="AE12" s="91">
        <v>12300</v>
      </c>
      <c r="AF12" s="89">
        <v>0</v>
      </c>
      <c r="AG12" s="90"/>
      <c r="AH12" s="91">
        <v>1000</v>
      </c>
      <c r="AI12" s="89">
        <v>0</v>
      </c>
      <c r="AJ12" s="90"/>
      <c r="AK12" s="91">
        <v>5000</v>
      </c>
      <c r="AL12" s="89">
        <v>0</v>
      </c>
      <c r="AM12" s="90"/>
      <c r="AN12" s="91">
        <v>8500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1055938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54200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/>
      <c r="P13" s="91">
        <v>2500</v>
      </c>
      <c r="Q13" s="89">
        <v>0</v>
      </c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2000</v>
      </c>
      <c r="AC13" s="89">
        <v>0</v>
      </c>
      <c r="AD13" s="90"/>
      <c r="AE13" s="91"/>
      <c r="AF13" s="89"/>
      <c r="AG13" s="90"/>
      <c r="AH13" s="91">
        <v>3500</v>
      </c>
      <c r="AI13" s="89">
        <v>0</v>
      </c>
      <c r="AJ13" s="90"/>
      <c r="AK13" s="91">
        <v>80000</v>
      </c>
      <c r="AL13" s="89">
        <v>0</v>
      </c>
      <c r="AM13" s="90"/>
      <c r="AN13" s="91">
        <v>3250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174450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15190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15190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4000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4000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113552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118552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1073032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49600</v>
      </c>
      <c r="K20" s="78">
        <f t="shared" si="1"/>
        <v>0</v>
      </c>
      <c r="L20" s="77">
        <f t="shared" si="1"/>
        <v>0</v>
      </c>
      <c r="M20" s="98">
        <f t="shared" si="1"/>
        <v>188700</v>
      </c>
      <c r="N20" s="78">
        <f t="shared" si="1"/>
        <v>0</v>
      </c>
      <c r="O20" s="77">
        <f t="shared" si="1"/>
        <v>0</v>
      </c>
      <c r="P20" s="98">
        <f t="shared" si="1"/>
        <v>4500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2500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414048</v>
      </c>
      <c r="AC20" s="78">
        <f t="shared" si="1"/>
        <v>0</v>
      </c>
      <c r="AD20" s="77">
        <f t="shared" si="1"/>
        <v>0</v>
      </c>
      <c r="AE20" s="98">
        <f t="shared" si="1"/>
        <v>12300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90000</v>
      </c>
      <c r="AL20" s="78">
        <f t="shared" si="1"/>
        <v>0</v>
      </c>
      <c r="AM20" s="77">
        <f t="shared" si="1"/>
        <v>0</v>
      </c>
      <c r="AN20" s="98">
        <f t="shared" si="1"/>
        <v>11750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1853430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40000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40000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520000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520000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590000</v>
      </c>
      <c r="BS51" s="78">
        <f>BS49+BS50</f>
        <v>0</v>
      </c>
      <c r="BT51" s="77">
        <f>BT49+BT50</f>
        <v>0</v>
      </c>
      <c r="BU51" s="85"/>
      <c r="BV51" s="85">
        <f>BV49+BV50</f>
        <v>590000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1103032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49600</v>
      </c>
      <c r="K53" s="86">
        <f t="shared" si="11"/>
        <v>0</v>
      </c>
      <c r="L53" s="86">
        <f t="shared" si="11"/>
        <v>0</v>
      </c>
      <c r="M53" s="86">
        <f t="shared" si="11"/>
        <v>188700</v>
      </c>
      <c r="N53" s="86">
        <f t="shared" si="11"/>
        <v>0</v>
      </c>
      <c r="O53" s="86">
        <f t="shared" si="11"/>
        <v>0</v>
      </c>
      <c r="P53" s="86">
        <f t="shared" si="11"/>
        <v>4500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42500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414048</v>
      </c>
      <c r="AC53" s="86">
        <f t="shared" si="11"/>
        <v>0</v>
      </c>
      <c r="AD53" s="86">
        <f t="shared" si="11"/>
        <v>0</v>
      </c>
      <c r="AE53" s="86">
        <f t="shared" si="11"/>
        <v>12300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90000</v>
      </c>
      <c r="AL53" s="86">
        <f t="shared" si="11"/>
        <v>0</v>
      </c>
      <c r="AM53" s="86">
        <f t="shared" si="11"/>
        <v>0</v>
      </c>
      <c r="AN53" s="86">
        <f t="shared" si="11"/>
        <v>11750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27100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590000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2540530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412200</v>
      </c>
      <c r="E10" s="89">
        <v>0</v>
      </c>
      <c r="F10" s="90"/>
      <c r="G10" s="88"/>
      <c r="H10" s="89"/>
      <c r="I10" s="90"/>
      <c r="J10" s="97">
        <v>35600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447800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436390</v>
      </c>
      <c r="E12" s="89">
        <v>0</v>
      </c>
      <c r="F12" s="90"/>
      <c r="G12" s="88"/>
      <c r="H12" s="89"/>
      <c r="I12" s="90"/>
      <c r="J12" s="97">
        <v>14000</v>
      </c>
      <c r="K12" s="89">
        <v>0</v>
      </c>
      <c r="L12" s="101"/>
      <c r="M12" s="91">
        <v>159700</v>
      </c>
      <c r="N12" s="89">
        <v>0</v>
      </c>
      <c r="O12" s="90"/>
      <c r="P12" s="91">
        <v>2000</v>
      </c>
      <c r="Q12" s="89">
        <v>0</v>
      </c>
      <c r="R12" s="90"/>
      <c r="S12" s="91">
        <v>2500</v>
      </c>
      <c r="T12" s="89">
        <v>0</v>
      </c>
      <c r="U12" s="90"/>
      <c r="V12" s="91">
        <v>2500</v>
      </c>
      <c r="W12" s="89">
        <v>0</v>
      </c>
      <c r="X12" s="90"/>
      <c r="Y12" s="91"/>
      <c r="Z12" s="89"/>
      <c r="AA12" s="90"/>
      <c r="AB12" s="91">
        <v>412048</v>
      </c>
      <c r="AC12" s="89">
        <v>0</v>
      </c>
      <c r="AD12" s="90"/>
      <c r="AE12" s="91">
        <v>12300</v>
      </c>
      <c r="AF12" s="89">
        <v>0</v>
      </c>
      <c r="AG12" s="90"/>
      <c r="AH12" s="91">
        <v>1000</v>
      </c>
      <c r="AI12" s="89">
        <v>0</v>
      </c>
      <c r="AJ12" s="90"/>
      <c r="AK12" s="91">
        <v>5000</v>
      </c>
      <c r="AL12" s="89">
        <v>0</v>
      </c>
      <c r="AM12" s="90"/>
      <c r="AN12" s="91">
        <v>8500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1055938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54200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/>
      <c r="P13" s="91">
        <v>2500</v>
      </c>
      <c r="Q13" s="89">
        <v>0</v>
      </c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2000</v>
      </c>
      <c r="AC13" s="89">
        <v>0</v>
      </c>
      <c r="AD13" s="90"/>
      <c r="AE13" s="91"/>
      <c r="AF13" s="89"/>
      <c r="AG13" s="90"/>
      <c r="AH13" s="91">
        <v>3500</v>
      </c>
      <c r="AI13" s="89">
        <v>0</v>
      </c>
      <c r="AJ13" s="90"/>
      <c r="AK13" s="91">
        <v>80000</v>
      </c>
      <c r="AL13" s="89">
        <v>0</v>
      </c>
      <c r="AM13" s="90"/>
      <c r="AN13" s="91">
        <v>3250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174450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15190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15190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4000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4000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113552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118552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1073032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49600</v>
      </c>
      <c r="K20" s="78">
        <f t="shared" si="1"/>
        <v>0</v>
      </c>
      <c r="L20" s="77">
        <f t="shared" si="1"/>
        <v>0</v>
      </c>
      <c r="M20" s="98">
        <f t="shared" si="1"/>
        <v>188700</v>
      </c>
      <c r="N20" s="78">
        <f t="shared" si="1"/>
        <v>0</v>
      </c>
      <c r="O20" s="77">
        <f t="shared" si="1"/>
        <v>0</v>
      </c>
      <c r="P20" s="98">
        <f t="shared" si="1"/>
        <v>4500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2500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414048</v>
      </c>
      <c r="AC20" s="78">
        <f t="shared" si="1"/>
        <v>0</v>
      </c>
      <c r="AD20" s="77">
        <f t="shared" si="1"/>
        <v>0</v>
      </c>
      <c r="AE20" s="98">
        <f t="shared" si="1"/>
        <v>12300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90000</v>
      </c>
      <c r="AL20" s="78">
        <f t="shared" si="1"/>
        <v>0</v>
      </c>
      <c r="AM20" s="77">
        <f t="shared" si="1"/>
        <v>0</v>
      </c>
      <c r="AN20" s="98">
        <f t="shared" si="1"/>
        <v>11750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1853430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27100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27100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27100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27100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520000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520000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70000</v>
      </c>
      <c r="BS50" s="89">
        <v>0</v>
      </c>
      <c r="BT50" s="101"/>
      <c r="BU50" s="76"/>
      <c r="BV50" s="85">
        <f t="shared" si="9"/>
        <v>70000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590000</v>
      </c>
      <c r="BS51" s="78">
        <f>BS49+BS50</f>
        <v>0</v>
      </c>
      <c r="BT51" s="77">
        <f>BT49+BT50</f>
        <v>0</v>
      </c>
      <c r="BU51" s="85"/>
      <c r="BV51" s="85">
        <f>BV49+BV50</f>
        <v>590000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1103032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49600</v>
      </c>
      <c r="K53" s="86">
        <f t="shared" si="11"/>
        <v>0</v>
      </c>
      <c r="L53" s="86">
        <f t="shared" si="11"/>
        <v>0</v>
      </c>
      <c r="M53" s="86">
        <f t="shared" si="11"/>
        <v>188700</v>
      </c>
      <c r="N53" s="86">
        <f t="shared" si="11"/>
        <v>0</v>
      </c>
      <c r="O53" s="86">
        <f t="shared" si="11"/>
        <v>0</v>
      </c>
      <c r="P53" s="86">
        <f t="shared" si="11"/>
        <v>4500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2500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414048</v>
      </c>
      <c r="AC53" s="86">
        <f t="shared" si="11"/>
        <v>0</v>
      </c>
      <c r="AD53" s="86">
        <f t="shared" si="11"/>
        <v>0</v>
      </c>
      <c r="AE53" s="86">
        <f t="shared" si="11"/>
        <v>12300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90000</v>
      </c>
      <c r="AL53" s="86">
        <f t="shared" si="11"/>
        <v>0</v>
      </c>
      <c r="AM53" s="86">
        <f t="shared" si="11"/>
        <v>0</v>
      </c>
      <c r="AN53" s="86">
        <f t="shared" si="11"/>
        <v>11750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27100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590000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2500530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2021-04-21T07:47:34Z</dcterms:modified>
  <cp:category/>
  <cp:version/>
  <cp:contentType/>
  <cp:contentStatus/>
</cp:coreProperties>
</file>