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19" sheetId="1" r:id="rId1"/>
    <sheet name="Entrate_Bilancio_2020" sheetId="2" r:id="rId2"/>
    <sheet name="Entrate_Bilancio_2021" sheetId="3" r:id="rId3"/>
    <sheet name="Entrate_Rendiconto_Anno0" sheetId="4" state="hidden" r:id="rId4"/>
    <sheet name="Spese_Bilancio_2019" sheetId="5" r:id="rId5"/>
    <sheet name="Spese_Bilancio_2020" sheetId="6" r:id="rId6"/>
    <sheet name="Spese_Bilancio_2021" sheetId="7" r:id="rId7"/>
    <sheet name="Spese_Rendiconto_Anno0" sheetId="8" state="hidden" r:id="rId8"/>
  </sheets>
  <definedNames>
    <definedName name="_xlnm.Print_Area" localSheetId="0">'Entrate_Bilancio_2019'!$B$1:$E$58</definedName>
    <definedName name="_xlnm.Print_Area" localSheetId="1">'Entrate_Bilancio_2020'!$B$1:$E$58</definedName>
    <definedName name="_xlnm.Print_Area" localSheetId="2">'Entrate_Bilancio_2021'!$B$1:$E$58</definedName>
    <definedName name="_xlnm.Print_Area" localSheetId="3">'Entrate_Rendiconto_Anno0'!$B$1:$E$59</definedName>
    <definedName name="_xlnm.Print_Area" localSheetId="4">'Spese_Bilancio_2019'!$B$1:$BX$53</definedName>
    <definedName name="_xlnm.Print_Area" localSheetId="5">'Spese_Bilancio_2020'!$B$1:$BX$53</definedName>
    <definedName name="_xlnm.Print_Area" localSheetId="6">'Spese_Bilancio_2021'!$B$1:$BX$53</definedName>
    <definedName name="_xlnm.Print_Area" localSheetId="7">'Spese_Rendiconto_Anno0'!$B$1:$BX$54</definedName>
    <definedName name="_xlnm.Print_Titles" localSheetId="4">'Spese_Bilancio_2019'!$B:$C</definedName>
    <definedName name="_xlnm.Print_Titles" localSheetId="5">'Spese_Bilancio_2020'!$B:$C</definedName>
    <definedName name="_xlnm.Print_Titles" localSheetId="6">'Spese_Bilancio_2021'!$B:$C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<sst xmlns="http://schemas.openxmlformats.org/spreadsheetml/2006/main" count="870" uniqueCount="151">
  <si>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</si>
  <si>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</si>
  <si>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</si>
  <si>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</si>
  <si>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</si>
  <si>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</si>
  <si>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</si>
  <si>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</si>
  <si>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</si>
  <si>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</si>
  <si>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</si>
  <si>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</si>
  <si>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</si>
  <si>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</si>
  <si>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</si>
  <si>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</si>
  <si>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</si>
  <si>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</si>
  <si>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</si>
  <si>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</si>
  <si>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</si>
  <si>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</si>
  <si>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</si>
  <si>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</si>
  <si>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</si>
  <si>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</si>
  <si>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</si>
  <si>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</si>
  <si>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</si>
  <si>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</si>
  <si>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</si>
  <si>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</si>
  <si>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</si>
  <si>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</si>
  <si>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</si>
  <si>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</si>
  <si>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</si>
  <si>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</si>
  <si>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</si>
  <si>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</si>
  <si>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</si>
  <si>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</si>
  <si>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</si>
  <si>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</si>
  <si>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</si>
  <si>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</si>
  <si>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</si>
  <si>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</si>
  <si>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</si>
  <si>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</si>
  <si>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</si>
  <si>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</si>
  <si>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</si>
  <si>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</si>
  <si>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</si>
  <si>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</si>
  <si>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</si>
  <si>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</si>
  <si>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</si>
  <si>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</si>
  <si>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</si>
  <si>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</si>
  <si>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</si>
  <si>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</si>
  <si>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</si>
  <si>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</si>
  <si>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</si>
  <si>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</si>
  <si>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</si>
  <si>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</si>
  <si>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</si>
  <si>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</si>
  <si>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</si>
  <si>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</si>
  <si>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</si>
  <si>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</si>
  <si>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</si>
  <si>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</si>
  <si>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</si>
  <si>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</si>
  <si>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</si>
  <si>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</si>
  <si>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</si>
  <si>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</si>
  <si>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</si>
  <si>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</si>
  <si>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</si>
  <si>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</si>
  <si>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</si>
  <si>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</si>
  <si>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</si>
  <si>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</si>
  <si>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</si>
  <si>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</si>
  <si>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</si>
  <si>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</si>
  <si>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</si>
  <si>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</si>
  <si>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</si>
  <si>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</si>
  <si>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</si>
  <si>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</si>
  <si>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</si>
  <si>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</si>
  <si>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</si>
  <si>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</si>
  <si>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</si>
  <si>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</si>
  <si>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</si>
  <si>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</si>
  <si>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</si>
  <si>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</si>
  <si>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</si>
  <si>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</si>
  <si>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</si>
  <si>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</si>
  <si>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</si>
  <si>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</si>
  <si>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</si>
  <si>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</si>
  <si>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</si>
  <si>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</si>
  <si>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</si>
  <si>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</si>
  <si>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</si>
  <si>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</si>
  <si>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</si>
  <si>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</si>
  <si>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</si>
  <si>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</si>
  <si>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</si>
  <si>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</si>
  <si>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</si>
  <si>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</si>
  <si>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</si>
  <si>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</si>
  <si>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</si>
  <si>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</si>
  <si>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</si>
  <si>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</si>
  <si>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</si>
  <si>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</si>
  <si>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</si>
  <si>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</si>
  <si>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</si>
  <si>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</si>
  <si>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</si>
  <si>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</si>
  <si>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2019</t>
  </si>
  <si>
    <t>Dati previsionali anno 2020</t>
  </si>
  <si>
    <t>Dati previsionali anno 2021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</si>
</sst>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554835.01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545750</v>
      </c>
      <c r="E10" s="45">
        <v>742887.66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45000</v>
      </c>
      <c r="E14" s="45">
        <v>231651.25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590750</v>
      </c>
      <c r="E16" s="51">
        <f>E10+E11+E12+E13+E14+E15</f>
        <v>974538.91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37013.24</v>
      </c>
      <c r="E18" s="45">
        <v>74264.28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0</v>
      </c>
      <c r="E21" s="45">
        <v>0</v>
      </c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37013.24</v>
      </c>
      <c r="E23" s="51">
        <f>E18+E19+E20+E21+E22</f>
        <v>74264.28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235000</v>
      </c>
      <c r="E25" s="45">
        <v>314650.29</v>
      </c>
    </row>
    <row r="26" spans="2:5" ht="15">
      <c r="B26" s="13">
        <v>30200</v>
      </c>
      <c r="C26" s="54" t="s">
        <v>28</v>
      </c>
      <c r="D26" s="39">
        <v>2000</v>
      </c>
      <c r="E26" s="45">
        <v>2000</v>
      </c>
    </row>
    <row r="27" spans="2:5" ht="15">
      <c r="B27" s="13">
        <v>30300</v>
      </c>
      <c r="C27" s="54" t="s">
        <v>29</v>
      </c>
      <c r="D27" s="39">
        <v>500</v>
      </c>
      <c r="E27" s="45">
        <v>500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992951.28</v>
      </c>
      <c r="E29" s="50">
        <v>1015112.55</v>
      </c>
    </row>
    <row r="30" spans="2:5" ht="15.75" thickBot="1">
      <c r="B30" s="16">
        <v>30000</v>
      </c>
      <c r="C30" s="15" t="s">
        <v>32</v>
      </c>
      <c r="D30" s="48">
        <f>D25+D26+D27+D28+D29</f>
        <v>1230451.28</v>
      </c>
      <c r="E30" s="51">
        <f>E25+E26+E27+E28+E29</f>
        <v>1332262.84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>
        <v>728613.52</v>
      </c>
    </row>
    <row r="34" spans="2:5" ht="15">
      <c r="B34" s="13">
        <v>40300</v>
      </c>
      <c r="C34" s="54" t="s">
        <v>37</v>
      </c>
      <c r="D34" s="61">
        <v>0</v>
      </c>
      <c r="E34" s="45">
        <v>0</v>
      </c>
    </row>
    <row r="35" spans="2:5" ht="15">
      <c r="B35" s="13">
        <v>40400</v>
      </c>
      <c r="C35" s="54" t="s">
        <v>38</v>
      </c>
      <c r="D35" s="39">
        <v>523000</v>
      </c>
      <c r="E35" s="45">
        <v>542794</v>
      </c>
    </row>
    <row r="36" spans="2:5" ht="15">
      <c r="B36" s="13">
        <v>40500</v>
      </c>
      <c r="C36" s="54" t="s">
        <v>39</v>
      </c>
      <c r="D36" s="49">
        <v>15000</v>
      </c>
      <c r="E36" s="50">
        <v>15000</v>
      </c>
    </row>
    <row r="37" spans="2:5" ht="15.75" thickBot="1">
      <c r="B37" s="16">
        <v>40000</v>
      </c>
      <c r="C37" s="15" t="s">
        <v>40</v>
      </c>
      <c r="D37" s="48">
        <f>D32+D33+D34+D35+D36</f>
        <v>538000</v>
      </c>
      <c r="E37" s="51">
        <f>E32+E33+E34+E35+E36</f>
        <v>1286407.52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180582.29</v>
      </c>
    </row>
    <row r="48" spans="2:5" ht="15">
      <c r="B48" s="13">
        <v>60400</v>
      </c>
      <c r="C48" s="54" t="s">
        <v>52</v>
      </c>
      <c r="D48" s="60">
        <v>0</v>
      </c>
      <c r="E48" s="50">
        <v>0</v>
      </c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180582.29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277550</v>
      </c>
      <c r="E54" s="45">
        <v>289833.91000000003</v>
      </c>
    </row>
    <row r="55" spans="2:5" ht="15">
      <c r="B55" s="13">
        <v>90200</v>
      </c>
      <c r="C55" s="54" t="s">
        <v>62</v>
      </c>
      <c r="D55" s="61">
        <v>68000</v>
      </c>
      <c r="E55" s="62">
        <v>84863.16</v>
      </c>
    </row>
    <row r="56" spans="2:5" ht="15.75" thickBot="1">
      <c r="B56" s="16">
        <v>90000</v>
      </c>
      <c r="C56" s="15" t="s">
        <v>63</v>
      </c>
      <c r="D56" s="48">
        <f>D54+D55</f>
        <v>345550</v>
      </c>
      <c r="E56" s="51">
        <f>E54+E55</f>
        <v>374697.07000000007</v>
      </c>
    </row>
    <row r="57" spans="2:5" ht="16.5" thickBot="1" thickTop="1">
      <c r="B57" s="109" t="s">
        <v>64</v>
      </c>
      <c r="C57" s="110"/>
      <c r="D57" s="52">
        <f>D16+D23+D30+D37+D43+D49+D52+D56</f>
        <v>2741764.52</v>
      </c>
      <c r="E57" s="55">
        <f>E16+E23+E30+E37+E43+E49+E52+E56</f>
        <v>4222752.91</v>
      </c>
    </row>
    <row r="58" spans="2:5" ht="16.5" thickBot="1" thickTop="1">
      <c r="B58" s="109" t="s">
        <v>65</v>
      </c>
      <c r="C58" s="110"/>
      <c r="D58" s="52">
        <f>D57+D5+D6+D7+D8</f>
        <v>2741764.52</v>
      </c>
      <c r="E58" s="55">
        <f>E57+E5+E6+E7+E8</f>
        <v>4777587.92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545750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45000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590750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37013.24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0</v>
      </c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37013.24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235000</v>
      </c>
      <c r="E25" s="45"/>
    </row>
    <row r="26" spans="2:5" ht="15">
      <c r="B26" s="13">
        <v>30200</v>
      </c>
      <c r="C26" s="54" t="s">
        <v>28</v>
      </c>
      <c r="D26" s="39">
        <v>2000</v>
      </c>
      <c r="E26" s="45"/>
    </row>
    <row r="27" spans="2:5" ht="15">
      <c r="B27" s="13">
        <v>30300</v>
      </c>
      <c r="C27" s="54" t="s">
        <v>29</v>
      </c>
      <c r="D27" s="39">
        <v>500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605849.28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843349.28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5000</v>
      </c>
      <c r="E35" s="45"/>
    </row>
    <row r="36" spans="2:5" ht="15">
      <c r="B36" s="13">
        <v>40500</v>
      </c>
      <c r="C36" s="54" t="s">
        <v>39</v>
      </c>
      <c r="D36" s="49">
        <v>15000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20000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>
        <v>0</v>
      </c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277550</v>
      </c>
      <c r="E54" s="45"/>
    </row>
    <row r="55" spans="2:5" ht="15">
      <c r="B55" s="13">
        <v>90200</v>
      </c>
      <c r="C55" s="54" t="s">
        <v>62</v>
      </c>
      <c r="D55" s="61">
        <v>68000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345550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1836662.52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1836662.52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545750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45000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590750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37013.24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0</v>
      </c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37013.24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235000</v>
      </c>
      <c r="E25" s="45"/>
    </row>
    <row r="26" spans="2:5" ht="15">
      <c r="B26" s="13">
        <v>30200</v>
      </c>
      <c r="C26" s="54" t="s">
        <v>28</v>
      </c>
      <c r="D26" s="39">
        <v>2000</v>
      </c>
      <c r="E26" s="45"/>
    </row>
    <row r="27" spans="2:5" ht="15">
      <c r="B27" s="13">
        <v>30300</v>
      </c>
      <c r="C27" s="54" t="s">
        <v>29</v>
      </c>
      <c r="D27" s="39">
        <v>500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605849.28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843349.28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5000</v>
      </c>
      <c r="E35" s="45"/>
    </row>
    <row r="36" spans="2:5" ht="15">
      <c r="B36" s="13">
        <v>40500</v>
      </c>
      <c r="C36" s="54" t="s">
        <v>39</v>
      </c>
      <c r="D36" s="49">
        <v>15000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20000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>
        <v>0</v>
      </c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277550</v>
      </c>
      <c r="E54" s="45"/>
    </row>
    <row r="55" spans="2:5" ht="15">
      <c r="B55" s="13">
        <v>90200</v>
      </c>
      <c r="C55" s="54" t="s">
        <v>62</v>
      </c>
      <c r="D55" s="61">
        <v>68000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345550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1836662.52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1836662.52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252525</v>
      </c>
      <c r="E10" s="89">
        <v>0</v>
      </c>
      <c r="F10" s="90">
        <v>262252.81000000006</v>
      </c>
      <c r="G10" s="88"/>
      <c r="H10" s="89"/>
      <c r="I10" s="90"/>
      <c r="J10" s="97">
        <v>35900</v>
      </c>
      <c r="K10" s="89">
        <v>0</v>
      </c>
      <c r="L10" s="101">
        <v>35900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288425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298152.81000000006</v>
      </c>
    </row>
    <row r="11" spans="2:76" ht="15">
      <c r="B11" s="13">
        <v>102</v>
      </c>
      <c r="C11" s="25" t="s">
        <v>92</v>
      </c>
      <c r="D11" s="88">
        <v>22550</v>
      </c>
      <c r="E11" s="89">
        <v>0</v>
      </c>
      <c r="F11" s="90">
        <v>22966.33</v>
      </c>
      <c r="G11" s="88"/>
      <c r="H11" s="89"/>
      <c r="I11" s="90"/>
      <c r="J11" s="97">
        <v>2400</v>
      </c>
      <c r="K11" s="89">
        <v>0</v>
      </c>
      <c r="L11" s="101">
        <v>2400</v>
      </c>
      <c r="M11" s="91">
        <v>350</v>
      </c>
      <c r="N11" s="89">
        <v>0</v>
      </c>
      <c r="O11" s="90">
        <v>350</v>
      </c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300</v>
      </c>
      <c r="AF11" s="89">
        <v>0</v>
      </c>
      <c r="AG11" s="90">
        <v>300</v>
      </c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25600</v>
      </c>
      <c r="BW11" s="77">
        <f t="shared" si="1"/>
        <v>0</v>
      </c>
      <c r="BX11" s="79">
        <f t="shared" si="2"/>
        <v>26016.33</v>
      </c>
    </row>
    <row r="12" spans="2:76" ht="15">
      <c r="B12" s="13">
        <v>103</v>
      </c>
      <c r="C12" s="25" t="s">
        <v>93</v>
      </c>
      <c r="D12" s="88">
        <v>196180</v>
      </c>
      <c r="E12" s="89">
        <v>0</v>
      </c>
      <c r="F12" s="90">
        <v>307201.8400000001</v>
      </c>
      <c r="G12" s="88"/>
      <c r="H12" s="89"/>
      <c r="I12" s="90"/>
      <c r="J12" s="97">
        <v>1600</v>
      </c>
      <c r="K12" s="89">
        <v>0</v>
      </c>
      <c r="L12" s="101">
        <v>1788.02</v>
      </c>
      <c r="M12" s="91">
        <v>95700</v>
      </c>
      <c r="N12" s="89">
        <v>0</v>
      </c>
      <c r="O12" s="90">
        <v>117927.16</v>
      </c>
      <c r="P12" s="91">
        <v>0</v>
      </c>
      <c r="Q12" s="89">
        <v>0</v>
      </c>
      <c r="R12" s="90">
        <v>160</v>
      </c>
      <c r="S12" s="91">
        <v>7000</v>
      </c>
      <c r="T12" s="89">
        <v>0</v>
      </c>
      <c r="U12" s="90">
        <v>7000</v>
      </c>
      <c r="V12" s="91">
        <v>2000</v>
      </c>
      <c r="W12" s="89">
        <v>0</v>
      </c>
      <c r="X12" s="90">
        <v>2000</v>
      </c>
      <c r="Y12" s="91">
        <v>2000</v>
      </c>
      <c r="Z12" s="89">
        <v>0</v>
      </c>
      <c r="AA12" s="90">
        <v>7270.4</v>
      </c>
      <c r="AB12" s="91">
        <v>180700</v>
      </c>
      <c r="AC12" s="89">
        <v>0</v>
      </c>
      <c r="AD12" s="90">
        <v>250169.68</v>
      </c>
      <c r="AE12" s="91">
        <v>78000</v>
      </c>
      <c r="AF12" s="89">
        <v>0</v>
      </c>
      <c r="AG12" s="90">
        <v>93839.73000000001</v>
      </c>
      <c r="AH12" s="91">
        <v>0</v>
      </c>
      <c r="AI12" s="89">
        <v>0</v>
      </c>
      <c r="AJ12" s="90">
        <v>2319.96</v>
      </c>
      <c r="AK12" s="91">
        <v>33000</v>
      </c>
      <c r="AL12" s="89">
        <v>0</v>
      </c>
      <c r="AM12" s="90">
        <v>46730.5</v>
      </c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596180</v>
      </c>
      <c r="BW12" s="77">
        <f t="shared" si="1"/>
        <v>0</v>
      </c>
      <c r="BX12" s="79">
        <f t="shared" si="2"/>
        <v>836407.29</v>
      </c>
    </row>
    <row r="13" spans="2:76" ht="15">
      <c r="B13" s="13">
        <v>104</v>
      </c>
      <c r="C13" s="25" t="s">
        <v>19</v>
      </c>
      <c r="D13" s="88">
        <v>27600</v>
      </c>
      <c r="E13" s="89">
        <v>0</v>
      </c>
      <c r="F13" s="90">
        <v>31495.33</v>
      </c>
      <c r="G13" s="88"/>
      <c r="H13" s="89"/>
      <c r="I13" s="90"/>
      <c r="J13" s="97">
        <v>0</v>
      </c>
      <c r="K13" s="89">
        <v>0</v>
      </c>
      <c r="L13" s="101">
        <v>0</v>
      </c>
      <c r="M13" s="91">
        <v>36700</v>
      </c>
      <c r="N13" s="89">
        <v>0</v>
      </c>
      <c r="O13" s="90">
        <v>51869.32</v>
      </c>
      <c r="P13" s="91">
        <v>5260</v>
      </c>
      <c r="Q13" s="89">
        <v>0</v>
      </c>
      <c r="R13" s="90">
        <v>6120</v>
      </c>
      <c r="S13" s="91">
        <v>11200</v>
      </c>
      <c r="T13" s="89">
        <v>0</v>
      </c>
      <c r="U13" s="90">
        <v>11200</v>
      </c>
      <c r="V13" s="91">
        <v>16000</v>
      </c>
      <c r="W13" s="89">
        <v>0</v>
      </c>
      <c r="X13" s="90">
        <v>19500</v>
      </c>
      <c r="Y13" s="91"/>
      <c r="Z13" s="89"/>
      <c r="AA13" s="90"/>
      <c r="AB13" s="91">
        <v>13500</v>
      </c>
      <c r="AC13" s="89">
        <v>0</v>
      </c>
      <c r="AD13" s="90">
        <v>20101.41</v>
      </c>
      <c r="AE13" s="91">
        <v>16500</v>
      </c>
      <c r="AF13" s="89">
        <v>0</v>
      </c>
      <c r="AG13" s="90">
        <v>29800</v>
      </c>
      <c r="AH13" s="91">
        <v>26500</v>
      </c>
      <c r="AI13" s="89">
        <v>0</v>
      </c>
      <c r="AJ13" s="90">
        <v>28150</v>
      </c>
      <c r="AK13" s="91">
        <v>32800</v>
      </c>
      <c r="AL13" s="89">
        <v>0</v>
      </c>
      <c r="AM13" s="90">
        <v>33284.259999999995</v>
      </c>
      <c r="AN13" s="91">
        <v>2100</v>
      </c>
      <c r="AO13" s="89">
        <v>0</v>
      </c>
      <c r="AP13" s="90">
        <v>4167.21</v>
      </c>
      <c r="AQ13" s="91">
        <v>1500</v>
      </c>
      <c r="AR13" s="89">
        <v>0</v>
      </c>
      <c r="AS13" s="90">
        <v>3615</v>
      </c>
      <c r="AT13" s="91"/>
      <c r="AU13" s="89"/>
      <c r="AV13" s="90"/>
      <c r="AW13" s="97">
        <v>9000</v>
      </c>
      <c r="AX13" s="89">
        <v>0</v>
      </c>
      <c r="AY13" s="101">
        <v>10000</v>
      </c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198660</v>
      </c>
      <c r="BW13" s="77">
        <f t="shared" si="1"/>
        <v>0</v>
      </c>
      <c r="BX13" s="79">
        <f t="shared" si="2"/>
        <v>249302.53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>
        <v>0</v>
      </c>
      <c r="AL16" s="89">
        <v>0</v>
      </c>
      <c r="AM16" s="101">
        <v>0</v>
      </c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95374.73</v>
      </c>
      <c r="BM16" s="89">
        <v>0</v>
      </c>
      <c r="BN16" s="90">
        <v>95374.73</v>
      </c>
      <c r="BO16" s="91"/>
      <c r="BP16" s="89"/>
      <c r="BQ16" s="90"/>
      <c r="BR16" s="97"/>
      <c r="BS16" s="89"/>
      <c r="BT16" s="101"/>
      <c r="BU16" s="76"/>
      <c r="BV16" s="85">
        <f t="shared" si="0"/>
        <v>95374.73</v>
      </c>
      <c r="BW16" s="77">
        <f t="shared" si="1"/>
        <v>0</v>
      </c>
      <c r="BX16" s="79">
        <f t="shared" si="2"/>
        <v>95374.73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5000</v>
      </c>
      <c r="E18" s="89">
        <v>0</v>
      </c>
      <c r="F18" s="90">
        <v>6823.39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5000</v>
      </c>
      <c r="BW18" s="77">
        <f t="shared" si="1"/>
        <v>0</v>
      </c>
      <c r="BX18" s="79">
        <f t="shared" si="2"/>
        <v>6823.39</v>
      </c>
    </row>
    <row r="19" spans="2:76" ht="15">
      <c r="B19" s="13">
        <v>110</v>
      </c>
      <c r="C19" s="25" t="s">
        <v>98</v>
      </c>
      <c r="D19" s="88">
        <v>46250</v>
      </c>
      <c r="E19" s="89">
        <v>0</v>
      </c>
      <c r="F19" s="90">
        <v>50250</v>
      </c>
      <c r="G19" s="88"/>
      <c r="H19" s="89"/>
      <c r="I19" s="90"/>
      <c r="J19" s="97"/>
      <c r="K19" s="89"/>
      <c r="L19" s="101"/>
      <c r="M19" s="97">
        <v>700</v>
      </c>
      <c r="N19" s="89">
        <v>0</v>
      </c>
      <c r="O19" s="101">
        <v>700</v>
      </c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>
        <v>0</v>
      </c>
      <c r="AC19" s="89">
        <v>0</v>
      </c>
      <c r="AD19" s="101">
        <v>0</v>
      </c>
      <c r="AE19" s="97">
        <v>2000</v>
      </c>
      <c r="AF19" s="89">
        <v>0</v>
      </c>
      <c r="AG19" s="101">
        <v>2479.0299999999997</v>
      </c>
      <c r="AH19" s="97"/>
      <c r="AI19" s="89"/>
      <c r="AJ19" s="101"/>
      <c r="AK19" s="97">
        <v>0</v>
      </c>
      <c r="AL19" s="89">
        <v>0</v>
      </c>
      <c r="AM19" s="101">
        <v>0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48416.490000000005</v>
      </c>
      <c r="BJ19" s="89">
        <v>0</v>
      </c>
      <c r="BK19" s="101">
        <v>10000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97366.49</v>
      </c>
      <c r="BW19" s="77">
        <f t="shared" si="1"/>
        <v>0</v>
      </c>
      <c r="BX19" s="79">
        <f t="shared" si="2"/>
        <v>63429.03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550105</v>
      </c>
      <c r="E20" s="78">
        <f t="shared" si="3"/>
        <v>0</v>
      </c>
      <c r="F20" s="79">
        <f t="shared" si="3"/>
        <v>680989.7000000002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39900</v>
      </c>
      <c r="K20" s="78">
        <f t="shared" si="3"/>
        <v>0</v>
      </c>
      <c r="L20" s="77">
        <f t="shared" si="3"/>
        <v>40088.02</v>
      </c>
      <c r="M20" s="98">
        <f t="shared" si="3"/>
        <v>133450</v>
      </c>
      <c r="N20" s="78">
        <f t="shared" si="3"/>
        <v>0</v>
      </c>
      <c r="O20" s="77">
        <f t="shared" si="3"/>
        <v>170846.48</v>
      </c>
      <c r="P20" s="98">
        <f t="shared" si="3"/>
        <v>5260</v>
      </c>
      <c r="Q20" s="78">
        <f t="shared" si="3"/>
        <v>0</v>
      </c>
      <c r="R20" s="77">
        <f t="shared" si="3"/>
        <v>6280</v>
      </c>
      <c r="S20" s="98">
        <f t="shared" si="3"/>
        <v>18200</v>
      </c>
      <c r="T20" s="78">
        <f t="shared" si="3"/>
        <v>0</v>
      </c>
      <c r="U20" s="77">
        <f t="shared" si="3"/>
        <v>18200</v>
      </c>
      <c r="V20" s="98">
        <f t="shared" si="3"/>
        <v>18000</v>
      </c>
      <c r="W20" s="78">
        <f t="shared" si="3"/>
        <v>0</v>
      </c>
      <c r="X20" s="77">
        <f t="shared" si="3"/>
        <v>21500</v>
      </c>
      <c r="Y20" s="98">
        <f t="shared" si="3"/>
        <v>2000</v>
      </c>
      <c r="Z20" s="78">
        <f t="shared" si="3"/>
        <v>0</v>
      </c>
      <c r="AA20" s="77">
        <f t="shared" si="3"/>
        <v>7270.4</v>
      </c>
      <c r="AB20" s="98">
        <f t="shared" si="3"/>
        <v>194200</v>
      </c>
      <c r="AC20" s="78">
        <f t="shared" si="3"/>
        <v>0</v>
      </c>
      <c r="AD20" s="77">
        <f t="shared" si="3"/>
        <v>270271.08999999997</v>
      </c>
      <c r="AE20" s="98">
        <f t="shared" si="3"/>
        <v>96800</v>
      </c>
      <c r="AF20" s="78">
        <f t="shared" si="3"/>
        <v>0</v>
      </c>
      <c r="AG20" s="77">
        <f t="shared" si="3"/>
        <v>126418.76000000001</v>
      </c>
      <c r="AH20" s="98">
        <f t="shared" si="3"/>
        <v>26500</v>
      </c>
      <c r="AI20" s="78">
        <f t="shared" si="3"/>
        <v>0</v>
      </c>
      <c r="AJ20" s="77">
        <f t="shared" si="3"/>
        <v>30469.96</v>
      </c>
      <c r="AK20" s="98">
        <f t="shared" si="3"/>
        <v>65800</v>
      </c>
      <c r="AL20" s="78">
        <f t="shared" si="3"/>
        <v>0</v>
      </c>
      <c r="AM20" s="77">
        <f t="shared" si="3"/>
        <v>80014.76</v>
      </c>
      <c r="AN20" s="98">
        <f t="shared" si="3"/>
        <v>2100</v>
      </c>
      <c r="AO20" s="78">
        <f t="shared" si="3"/>
        <v>0</v>
      </c>
      <c r="AP20" s="77">
        <f t="shared" si="3"/>
        <v>4167.21</v>
      </c>
      <c r="AQ20" s="98">
        <f t="shared" si="3"/>
        <v>1500</v>
      </c>
      <c r="AR20" s="78">
        <f t="shared" si="3"/>
        <v>0</v>
      </c>
      <c r="AS20" s="77">
        <f t="shared" si="3"/>
        <v>3615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9000</v>
      </c>
      <c r="AX20" s="78">
        <f t="shared" si="3"/>
        <v>0</v>
      </c>
      <c r="AY20" s="77">
        <f t="shared" si="3"/>
        <v>10000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48416.490000000005</v>
      </c>
      <c r="BJ20" s="78">
        <f t="shared" si="3"/>
        <v>0</v>
      </c>
      <c r="BK20" s="77">
        <f t="shared" si="3"/>
        <v>10000</v>
      </c>
      <c r="BL20" s="98">
        <f t="shared" si="3"/>
        <v>95374.73</v>
      </c>
      <c r="BM20" s="78">
        <f t="shared" si="3"/>
        <v>0</v>
      </c>
      <c r="BN20" s="77">
        <f t="shared" si="3"/>
        <v>95374.73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1306606.22</v>
      </c>
      <c r="BW20" s="77">
        <f>BW10+BW11+BW12+BW13+BW14+BW15+BW16+BW17+BW18+BW19</f>
        <v>0</v>
      </c>
      <c r="BX20" s="95">
        <f>BX10+BX11+BX12+BX13+BX14+BX15+BX16+BX17+BX18+BX19</f>
        <v>1575506.11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185050</v>
      </c>
      <c r="E24" s="89">
        <v>0</v>
      </c>
      <c r="F24" s="90">
        <v>926740.9</v>
      </c>
      <c r="G24" s="88"/>
      <c r="H24" s="89"/>
      <c r="I24" s="90"/>
      <c r="J24" s="97">
        <v>0</v>
      </c>
      <c r="K24" s="89">
        <v>0</v>
      </c>
      <c r="L24" s="101">
        <v>4322.12</v>
      </c>
      <c r="M24" s="97">
        <v>85000</v>
      </c>
      <c r="N24" s="89">
        <v>0</v>
      </c>
      <c r="O24" s="101">
        <v>86298.38</v>
      </c>
      <c r="P24" s="97">
        <v>86950</v>
      </c>
      <c r="Q24" s="89">
        <v>0</v>
      </c>
      <c r="R24" s="101">
        <v>86950</v>
      </c>
      <c r="S24" s="97">
        <v>0</v>
      </c>
      <c r="T24" s="89">
        <v>0</v>
      </c>
      <c r="U24" s="101">
        <v>0</v>
      </c>
      <c r="V24" s="97">
        <v>0</v>
      </c>
      <c r="W24" s="89">
        <v>0</v>
      </c>
      <c r="X24" s="101">
        <v>4643.96</v>
      </c>
      <c r="Y24" s="97">
        <v>0</v>
      </c>
      <c r="Z24" s="89">
        <v>0</v>
      </c>
      <c r="AA24" s="101">
        <v>0</v>
      </c>
      <c r="AB24" s="97">
        <v>32000</v>
      </c>
      <c r="AC24" s="89">
        <v>0</v>
      </c>
      <c r="AD24" s="101">
        <v>144916.01</v>
      </c>
      <c r="AE24" s="97">
        <v>149102</v>
      </c>
      <c r="AF24" s="89">
        <v>0</v>
      </c>
      <c r="AG24" s="101">
        <v>425210</v>
      </c>
      <c r="AH24" s="97"/>
      <c r="AI24" s="89"/>
      <c r="AJ24" s="101"/>
      <c r="AK24" s="97">
        <v>0</v>
      </c>
      <c r="AL24" s="89">
        <v>0</v>
      </c>
      <c r="AM24" s="101">
        <v>43187.86</v>
      </c>
      <c r="AN24" s="97">
        <v>0</v>
      </c>
      <c r="AO24" s="89">
        <v>0</v>
      </c>
      <c r="AP24" s="101">
        <v>0</v>
      </c>
      <c r="AQ24" s="97"/>
      <c r="AR24" s="89"/>
      <c r="AS24" s="101"/>
      <c r="AT24" s="97"/>
      <c r="AU24" s="89"/>
      <c r="AV24" s="101"/>
      <c r="AW24" s="97">
        <v>0</v>
      </c>
      <c r="AX24" s="89">
        <v>0</v>
      </c>
      <c r="AY24" s="101">
        <v>346680.55999999994</v>
      </c>
      <c r="AZ24" s="97">
        <v>427000</v>
      </c>
      <c r="BA24" s="89">
        <v>0</v>
      </c>
      <c r="BB24" s="101">
        <v>427000</v>
      </c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965102</v>
      </c>
      <c r="BW24" s="77">
        <f t="shared" si="4"/>
        <v>0</v>
      </c>
      <c r="BX24" s="79">
        <f t="shared" si="4"/>
        <v>2495949.79</v>
      </c>
    </row>
    <row r="25" spans="2:76" ht="15">
      <c r="B25" s="13">
        <v>203</v>
      </c>
      <c r="C25" s="25" t="s">
        <v>105</v>
      </c>
      <c r="D25" s="88">
        <v>8000</v>
      </c>
      <c r="E25" s="89">
        <v>0</v>
      </c>
      <c r="F25" s="90">
        <v>8000</v>
      </c>
      <c r="G25" s="88"/>
      <c r="H25" s="89"/>
      <c r="I25" s="90"/>
      <c r="J25" s="97"/>
      <c r="K25" s="89"/>
      <c r="L25" s="101"/>
      <c r="M25" s="97">
        <v>0</v>
      </c>
      <c r="N25" s="89">
        <v>0</v>
      </c>
      <c r="O25" s="101">
        <v>0</v>
      </c>
      <c r="P25" s="97">
        <v>30000</v>
      </c>
      <c r="Q25" s="89">
        <v>0</v>
      </c>
      <c r="R25" s="101">
        <v>30000</v>
      </c>
      <c r="S25" s="97"/>
      <c r="T25" s="89"/>
      <c r="U25" s="101"/>
      <c r="V25" s="97"/>
      <c r="W25" s="89"/>
      <c r="X25" s="101"/>
      <c r="Y25" s="97"/>
      <c r="Z25" s="89"/>
      <c r="AA25" s="101"/>
      <c r="AB25" s="97">
        <v>20000</v>
      </c>
      <c r="AC25" s="89">
        <v>0</v>
      </c>
      <c r="AD25" s="101">
        <v>20000</v>
      </c>
      <c r="AE25" s="97">
        <v>0</v>
      </c>
      <c r="AF25" s="89">
        <v>0</v>
      </c>
      <c r="AG25" s="101">
        <v>0</v>
      </c>
      <c r="AH25" s="97">
        <v>0</v>
      </c>
      <c r="AI25" s="89">
        <v>0</v>
      </c>
      <c r="AJ25" s="101">
        <v>0</v>
      </c>
      <c r="AK25" s="97">
        <v>0</v>
      </c>
      <c r="AL25" s="89">
        <v>0</v>
      </c>
      <c r="AM25" s="101">
        <v>2135</v>
      </c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58000</v>
      </c>
      <c r="BW25" s="77">
        <f t="shared" si="4"/>
        <v>0</v>
      </c>
      <c r="BX25" s="79">
        <f t="shared" si="4"/>
        <v>60135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>
        <v>0</v>
      </c>
      <c r="W26" s="89">
        <v>0</v>
      </c>
      <c r="X26" s="101">
        <v>0</v>
      </c>
      <c r="Y26" s="97"/>
      <c r="Z26" s="89"/>
      <c r="AA26" s="101"/>
      <c r="AB26" s="97">
        <v>0</v>
      </c>
      <c r="AC26" s="89">
        <v>0</v>
      </c>
      <c r="AD26" s="101">
        <v>0</v>
      </c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>
        <v>0</v>
      </c>
      <c r="BJ27" s="89">
        <v>0</v>
      </c>
      <c r="BK27" s="101">
        <v>0</v>
      </c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193050</v>
      </c>
      <c r="E28" s="78">
        <f t="shared" si="5"/>
        <v>0</v>
      </c>
      <c r="F28" s="79">
        <f t="shared" si="5"/>
        <v>934740.9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4322.12</v>
      </c>
      <c r="M28" s="98">
        <f t="shared" si="5"/>
        <v>85000</v>
      </c>
      <c r="N28" s="78">
        <f t="shared" si="5"/>
        <v>0</v>
      </c>
      <c r="O28" s="77">
        <f t="shared" si="5"/>
        <v>86298.38</v>
      </c>
      <c r="P28" s="98">
        <f t="shared" si="5"/>
        <v>116950</v>
      </c>
      <c r="Q28" s="78">
        <f t="shared" si="5"/>
        <v>0</v>
      </c>
      <c r="R28" s="77">
        <f t="shared" si="5"/>
        <v>116950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4643.96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52000</v>
      </c>
      <c r="AC28" s="78">
        <f t="shared" si="5"/>
        <v>0</v>
      </c>
      <c r="AD28" s="77">
        <f t="shared" si="5"/>
        <v>164916.01</v>
      </c>
      <c r="AE28" s="98">
        <f t="shared" si="5"/>
        <v>149102</v>
      </c>
      <c r="AF28" s="78">
        <f t="shared" si="5"/>
        <v>0</v>
      </c>
      <c r="AG28" s="77">
        <f t="shared" si="5"/>
        <v>425210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45322.86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346680.55999999994</v>
      </c>
      <c r="AZ28" s="98">
        <f t="shared" si="6"/>
        <v>427000</v>
      </c>
      <c r="BA28" s="78">
        <f t="shared" si="6"/>
        <v>0</v>
      </c>
      <c r="BB28" s="77">
        <f t="shared" si="6"/>
        <v>427000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1023102</v>
      </c>
      <c r="BW28" s="77">
        <f>BW23+BW24+BW25+BW26+BW27</f>
        <v>0</v>
      </c>
      <c r="BX28" s="95">
        <f>BX23+BX24+BX25+BX26+BX27</f>
        <v>2556084.79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>
        <v>0</v>
      </c>
      <c r="Q31" s="89">
        <v>0</v>
      </c>
      <c r="R31" s="101">
        <v>0</v>
      </c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>
        <v>0</v>
      </c>
      <c r="BJ40" s="89">
        <v>0</v>
      </c>
      <c r="BK40" s="101">
        <v>0</v>
      </c>
      <c r="BL40" s="97">
        <v>66506.3</v>
      </c>
      <c r="BM40" s="89">
        <v>0</v>
      </c>
      <c r="BN40" s="101">
        <v>66506.3</v>
      </c>
      <c r="BO40" s="97"/>
      <c r="BP40" s="89"/>
      <c r="BQ40" s="101"/>
      <c r="BR40" s="97"/>
      <c r="BS40" s="89"/>
      <c r="BT40" s="101"/>
      <c r="BU40" s="76"/>
      <c r="BV40" s="85">
        <f t="shared" si="10"/>
        <v>66506.3</v>
      </c>
      <c r="BW40" s="77">
        <f t="shared" si="10"/>
        <v>0</v>
      </c>
      <c r="BX40" s="79">
        <f t="shared" si="10"/>
        <v>66506.3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66506.3</v>
      </c>
      <c r="BM42" s="78">
        <f t="shared" si="12"/>
        <v>0</v>
      </c>
      <c r="BN42" s="77">
        <f t="shared" si="12"/>
        <v>66506.3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66506.3</v>
      </c>
      <c r="BW42" s="77">
        <f>BW38+BW39+BW40+BW41</f>
        <v>0</v>
      </c>
      <c r="BX42" s="95">
        <f>BX38+BX39+BX40+BX41</f>
        <v>66506.3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277550</v>
      </c>
      <c r="BS49" s="89">
        <v>0</v>
      </c>
      <c r="BT49" s="101">
        <v>277688.18</v>
      </c>
      <c r="BU49" s="76"/>
      <c r="BV49" s="85">
        <f aca="true" t="shared" si="15" ref="BV49:BX50">D49+G49+J49+M49+P49+S49+V49+Y49+AB49+AE49+AH49+AK49+AN49+AQ49+AT49+AW49+AZ49+BC49+BF49+BI49+BL49+BO49+BR49</f>
        <v>277550</v>
      </c>
      <c r="BW49" s="77">
        <f t="shared" si="15"/>
        <v>0</v>
      </c>
      <c r="BX49" s="79">
        <f t="shared" si="15"/>
        <v>277688.18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68000</v>
      </c>
      <c r="BS50" s="89">
        <v>0</v>
      </c>
      <c r="BT50" s="101">
        <v>116112.79999999999</v>
      </c>
      <c r="BU50" s="76"/>
      <c r="BV50" s="85">
        <f t="shared" si="15"/>
        <v>68000</v>
      </c>
      <c r="BW50" s="77">
        <f t="shared" si="15"/>
        <v>0</v>
      </c>
      <c r="BX50" s="79">
        <f t="shared" si="15"/>
        <v>116112.79999999999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345550</v>
      </c>
      <c r="BS51" s="78">
        <f>BS49+BS50</f>
        <v>0</v>
      </c>
      <c r="BT51" s="77">
        <f>BT49+BT50</f>
        <v>393800.98</v>
      </c>
      <c r="BU51" s="85"/>
      <c r="BV51" s="85">
        <f>BV49+BV50</f>
        <v>345550</v>
      </c>
      <c r="BW51" s="77">
        <f>BW49+BW50</f>
        <v>0</v>
      </c>
      <c r="BX51" s="95">
        <f>BX49+BX50</f>
        <v>393800.98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743155</v>
      </c>
      <c r="E53" s="86">
        <f t="shared" si="18"/>
        <v>0</v>
      </c>
      <c r="F53" s="86">
        <f t="shared" si="18"/>
        <v>1615730.6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39900</v>
      </c>
      <c r="K53" s="86">
        <f t="shared" si="18"/>
        <v>0</v>
      </c>
      <c r="L53" s="86">
        <f t="shared" si="18"/>
        <v>44410.14</v>
      </c>
      <c r="M53" s="86">
        <f t="shared" si="18"/>
        <v>218450</v>
      </c>
      <c r="N53" s="86">
        <f t="shared" si="18"/>
        <v>0</v>
      </c>
      <c r="O53" s="86">
        <f t="shared" si="18"/>
        <v>257144.86000000002</v>
      </c>
      <c r="P53" s="86">
        <f t="shared" si="18"/>
        <v>122210</v>
      </c>
      <c r="Q53" s="86">
        <f t="shared" si="18"/>
        <v>0</v>
      </c>
      <c r="R53" s="86">
        <f t="shared" si="18"/>
        <v>123230</v>
      </c>
      <c r="S53" s="86">
        <f t="shared" si="18"/>
        <v>18200</v>
      </c>
      <c r="T53" s="86">
        <f t="shared" si="18"/>
        <v>0</v>
      </c>
      <c r="U53" s="86">
        <f t="shared" si="18"/>
        <v>18200</v>
      </c>
      <c r="V53" s="86">
        <f t="shared" si="18"/>
        <v>18000</v>
      </c>
      <c r="W53" s="86">
        <f t="shared" si="18"/>
        <v>0</v>
      </c>
      <c r="X53" s="86">
        <f t="shared" si="18"/>
        <v>26143.96</v>
      </c>
      <c r="Y53" s="86">
        <f t="shared" si="18"/>
        <v>2000</v>
      </c>
      <c r="Z53" s="86">
        <f t="shared" si="18"/>
        <v>0</v>
      </c>
      <c r="AA53" s="86">
        <f t="shared" si="18"/>
        <v>7270.4</v>
      </c>
      <c r="AB53" s="86">
        <f t="shared" si="18"/>
        <v>246200</v>
      </c>
      <c r="AC53" s="86">
        <f t="shared" si="18"/>
        <v>0</v>
      </c>
      <c r="AD53" s="86">
        <f t="shared" si="18"/>
        <v>435187.1</v>
      </c>
      <c r="AE53" s="86">
        <f t="shared" si="18"/>
        <v>245902</v>
      </c>
      <c r="AF53" s="86">
        <f t="shared" si="18"/>
        <v>0</v>
      </c>
      <c r="AG53" s="86">
        <f t="shared" si="18"/>
        <v>551628.76</v>
      </c>
      <c r="AH53" s="86">
        <f t="shared" si="18"/>
        <v>26500</v>
      </c>
      <c r="AI53" s="86">
        <f t="shared" si="18"/>
        <v>0</v>
      </c>
      <c r="AJ53" s="86">
        <f aca="true" t="shared" si="19" ref="AJ53:BT53">AJ20+AJ28+AJ35+AJ42+AJ46+AJ51</f>
        <v>30469.96</v>
      </c>
      <c r="AK53" s="86">
        <f t="shared" si="19"/>
        <v>65800</v>
      </c>
      <c r="AL53" s="86">
        <f t="shared" si="19"/>
        <v>0</v>
      </c>
      <c r="AM53" s="86">
        <f t="shared" si="19"/>
        <v>125337.62</v>
      </c>
      <c r="AN53" s="86">
        <f t="shared" si="19"/>
        <v>2100</v>
      </c>
      <c r="AO53" s="86">
        <f t="shared" si="19"/>
        <v>0</v>
      </c>
      <c r="AP53" s="86">
        <f t="shared" si="19"/>
        <v>4167.21</v>
      </c>
      <c r="AQ53" s="86">
        <f t="shared" si="19"/>
        <v>1500</v>
      </c>
      <c r="AR53" s="86">
        <f t="shared" si="19"/>
        <v>0</v>
      </c>
      <c r="AS53" s="86">
        <f t="shared" si="19"/>
        <v>3615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9000</v>
      </c>
      <c r="AX53" s="86">
        <f t="shared" si="19"/>
        <v>0</v>
      </c>
      <c r="AY53" s="86">
        <f t="shared" si="19"/>
        <v>356680.55999999994</v>
      </c>
      <c r="AZ53" s="86">
        <f t="shared" si="19"/>
        <v>427000</v>
      </c>
      <c r="BA53" s="86">
        <f t="shared" si="19"/>
        <v>0</v>
      </c>
      <c r="BB53" s="86">
        <f t="shared" si="19"/>
        <v>427000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48416.490000000005</v>
      </c>
      <c r="BJ53" s="86">
        <f t="shared" si="19"/>
        <v>0</v>
      </c>
      <c r="BK53" s="86">
        <f t="shared" si="19"/>
        <v>10000</v>
      </c>
      <c r="BL53" s="86">
        <f t="shared" si="19"/>
        <v>161881.03</v>
      </c>
      <c r="BM53" s="86">
        <f t="shared" si="19"/>
        <v>0</v>
      </c>
      <c r="BN53" s="86">
        <f t="shared" si="19"/>
        <v>161881.03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345550</v>
      </c>
      <c r="BS53" s="86">
        <f t="shared" si="19"/>
        <v>0</v>
      </c>
      <c r="BT53" s="86">
        <f t="shared" si="19"/>
        <v>393800.98</v>
      </c>
      <c r="BU53" s="86">
        <f>BU8</f>
        <v>0</v>
      </c>
      <c r="BV53" s="102">
        <f>BV8+BV20+BV28+BV35+BV42+BV46+BV51</f>
        <v>2741764.5199999996</v>
      </c>
      <c r="BW53" s="87">
        <f>BW20+BW28+BW35+BW42+BW46+BW51</f>
        <v>0</v>
      </c>
      <c r="BX53" s="87">
        <f>BX20+BX28+BX35+BX42+BX46+BX51</f>
        <v>4591898.18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252525</v>
      </c>
      <c r="E10" s="89">
        <v>0</v>
      </c>
      <c r="F10" s="90"/>
      <c r="G10" s="88"/>
      <c r="H10" s="89"/>
      <c r="I10" s="90"/>
      <c r="J10" s="97">
        <v>35800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288325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22550</v>
      </c>
      <c r="E11" s="89">
        <v>0</v>
      </c>
      <c r="F11" s="90"/>
      <c r="G11" s="88"/>
      <c r="H11" s="89"/>
      <c r="I11" s="90"/>
      <c r="J11" s="97">
        <v>2400</v>
      </c>
      <c r="K11" s="89">
        <v>0</v>
      </c>
      <c r="L11" s="101"/>
      <c r="M11" s="91">
        <v>350</v>
      </c>
      <c r="N11" s="89">
        <v>0</v>
      </c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300</v>
      </c>
      <c r="AF11" s="89">
        <v>0</v>
      </c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25600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195880</v>
      </c>
      <c r="E12" s="89">
        <v>0</v>
      </c>
      <c r="F12" s="90"/>
      <c r="G12" s="88"/>
      <c r="H12" s="89"/>
      <c r="I12" s="90"/>
      <c r="J12" s="97">
        <v>1600</v>
      </c>
      <c r="K12" s="89">
        <v>0</v>
      </c>
      <c r="L12" s="101"/>
      <c r="M12" s="91">
        <v>95700</v>
      </c>
      <c r="N12" s="89">
        <v>0</v>
      </c>
      <c r="O12" s="90"/>
      <c r="P12" s="91">
        <v>0</v>
      </c>
      <c r="Q12" s="89">
        <v>0</v>
      </c>
      <c r="R12" s="90"/>
      <c r="S12" s="91">
        <v>7000</v>
      </c>
      <c r="T12" s="89">
        <v>0</v>
      </c>
      <c r="U12" s="90"/>
      <c r="V12" s="91">
        <v>2000</v>
      </c>
      <c r="W12" s="89">
        <v>0</v>
      </c>
      <c r="X12" s="90"/>
      <c r="Y12" s="91">
        <v>2000</v>
      </c>
      <c r="Z12" s="89">
        <v>0</v>
      </c>
      <c r="AA12" s="90"/>
      <c r="AB12" s="91">
        <v>180700</v>
      </c>
      <c r="AC12" s="89">
        <v>0</v>
      </c>
      <c r="AD12" s="90"/>
      <c r="AE12" s="91">
        <v>78000</v>
      </c>
      <c r="AF12" s="89">
        <v>0</v>
      </c>
      <c r="AG12" s="90"/>
      <c r="AH12" s="91">
        <v>0</v>
      </c>
      <c r="AI12" s="89">
        <v>0</v>
      </c>
      <c r="AJ12" s="90"/>
      <c r="AK12" s="91">
        <v>33000</v>
      </c>
      <c r="AL12" s="89">
        <v>0</v>
      </c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595880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25600</v>
      </c>
      <c r="E13" s="89">
        <v>0</v>
      </c>
      <c r="F13" s="90"/>
      <c r="G13" s="88"/>
      <c r="H13" s="89"/>
      <c r="I13" s="90"/>
      <c r="J13" s="97">
        <v>0</v>
      </c>
      <c r="K13" s="89">
        <v>0</v>
      </c>
      <c r="L13" s="101"/>
      <c r="M13" s="91">
        <v>36700</v>
      </c>
      <c r="N13" s="89">
        <v>0</v>
      </c>
      <c r="O13" s="90"/>
      <c r="P13" s="91">
        <v>5260</v>
      </c>
      <c r="Q13" s="89">
        <v>0</v>
      </c>
      <c r="R13" s="90"/>
      <c r="S13" s="91">
        <v>11200</v>
      </c>
      <c r="T13" s="89">
        <v>0</v>
      </c>
      <c r="U13" s="90"/>
      <c r="V13" s="91">
        <v>16000</v>
      </c>
      <c r="W13" s="89">
        <v>0</v>
      </c>
      <c r="X13" s="90"/>
      <c r="Y13" s="91"/>
      <c r="Z13" s="89"/>
      <c r="AA13" s="90"/>
      <c r="AB13" s="91">
        <v>13500</v>
      </c>
      <c r="AC13" s="89">
        <v>0</v>
      </c>
      <c r="AD13" s="90"/>
      <c r="AE13" s="91">
        <v>16500</v>
      </c>
      <c r="AF13" s="89">
        <v>0</v>
      </c>
      <c r="AG13" s="90"/>
      <c r="AH13" s="91">
        <v>11500</v>
      </c>
      <c r="AI13" s="89">
        <v>0</v>
      </c>
      <c r="AJ13" s="90"/>
      <c r="AK13" s="91">
        <v>32800</v>
      </c>
      <c r="AL13" s="89">
        <v>0</v>
      </c>
      <c r="AM13" s="90"/>
      <c r="AN13" s="91">
        <v>2100</v>
      </c>
      <c r="AO13" s="89">
        <v>0</v>
      </c>
      <c r="AP13" s="90"/>
      <c r="AQ13" s="91">
        <v>1500</v>
      </c>
      <c r="AR13" s="89">
        <v>0</v>
      </c>
      <c r="AS13" s="90"/>
      <c r="AT13" s="91"/>
      <c r="AU13" s="89"/>
      <c r="AV13" s="90"/>
      <c r="AW13" s="97">
        <v>9000</v>
      </c>
      <c r="AX13" s="89">
        <v>0</v>
      </c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181660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>
        <v>0</v>
      </c>
      <c r="AL16" s="89">
        <v>0</v>
      </c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92164.91000000003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92164.91000000003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5000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5000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46250</v>
      </c>
      <c r="E19" s="89">
        <v>0</v>
      </c>
      <c r="F19" s="90"/>
      <c r="G19" s="88"/>
      <c r="H19" s="89"/>
      <c r="I19" s="90"/>
      <c r="J19" s="97"/>
      <c r="K19" s="89"/>
      <c r="L19" s="101"/>
      <c r="M19" s="97">
        <v>700</v>
      </c>
      <c r="N19" s="89">
        <v>0</v>
      </c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>
        <v>0</v>
      </c>
      <c r="AC19" s="89">
        <v>0</v>
      </c>
      <c r="AD19" s="101"/>
      <c r="AE19" s="97">
        <v>2000</v>
      </c>
      <c r="AF19" s="89">
        <v>0</v>
      </c>
      <c r="AG19" s="101"/>
      <c r="AH19" s="97"/>
      <c r="AI19" s="89"/>
      <c r="AJ19" s="101"/>
      <c r="AK19" s="97">
        <v>0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43501.04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92451.04000000001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547805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39800</v>
      </c>
      <c r="K20" s="78">
        <f t="shared" si="1"/>
        <v>0</v>
      </c>
      <c r="L20" s="77">
        <f t="shared" si="1"/>
        <v>0</v>
      </c>
      <c r="M20" s="98">
        <f t="shared" si="1"/>
        <v>133450</v>
      </c>
      <c r="N20" s="78">
        <f t="shared" si="1"/>
        <v>0</v>
      </c>
      <c r="O20" s="77">
        <f t="shared" si="1"/>
        <v>0</v>
      </c>
      <c r="P20" s="98">
        <f t="shared" si="1"/>
        <v>5260</v>
      </c>
      <c r="Q20" s="78">
        <f t="shared" si="1"/>
        <v>0</v>
      </c>
      <c r="R20" s="77">
        <f t="shared" si="1"/>
        <v>0</v>
      </c>
      <c r="S20" s="98">
        <f t="shared" si="1"/>
        <v>18200</v>
      </c>
      <c r="T20" s="78">
        <f t="shared" si="1"/>
        <v>0</v>
      </c>
      <c r="U20" s="77">
        <f t="shared" si="1"/>
        <v>0</v>
      </c>
      <c r="V20" s="98">
        <f t="shared" si="1"/>
        <v>18000</v>
      </c>
      <c r="W20" s="78">
        <f t="shared" si="1"/>
        <v>0</v>
      </c>
      <c r="X20" s="77">
        <f t="shared" si="1"/>
        <v>0</v>
      </c>
      <c r="Y20" s="98">
        <f t="shared" si="1"/>
        <v>2000</v>
      </c>
      <c r="Z20" s="78">
        <f t="shared" si="1"/>
        <v>0</v>
      </c>
      <c r="AA20" s="77">
        <f t="shared" si="1"/>
        <v>0</v>
      </c>
      <c r="AB20" s="98">
        <f t="shared" si="1"/>
        <v>194200</v>
      </c>
      <c r="AC20" s="78">
        <f t="shared" si="1"/>
        <v>0</v>
      </c>
      <c r="AD20" s="77">
        <f t="shared" si="1"/>
        <v>0</v>
      </c>
      <c r="AE20" s="98">
        <f t="shared" si="1"/>
        <v>96800</v>
      </c>
      <c r="AF20" s="78">
        <f t="shared" si="1"/>
        <v>0</v>
      </c>
      <c r="AG20" s="77">
        <f t="shared" si="1"/>
        <v>0</v>
      </c>
      <c r="AH20" s="98">
        <f t="shared" si="1"/>
        <v>11500</v>
      </c>
      <c r="AI20" s="78">
        <f t="shared" si="1"/>
        <v>0</v>
      </c>
      <c r="AJ20" s="77">
        <f t="shared" si="1"/>
        <v>0</v>
      </c>
      <c r="AK20" s="98">
        <f t="shared" si="1"/>
        <v>65800</v>
      </c>
      <c r="AL20" s="78">
        <f t="shared" si="1"/>
        <v>0</v>
      </c>
      <c r="AM20" s="77">
        <f t="shared" si="1"/>
        <v>0</v>
      </c>
      <c r="AN20" s="98">
        <f t="shared" si="1"/>
        <v>2100</v>
      </c>
      <c r="AO20" s="78">
        <f t="shared" si="1"/>
        <v>0</v>
      </c>
      <c r="AP20" s="77">
        <f t="shared" si="1"/>
        <v>0</v>
      </c>
      <c r="AQ20" s="98">
        <f t="shared" si="1"/>
        <v>1500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9000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43501.04</v>
      </c>
      <c r="BJ20" s="78">
        <f t="shared" si="1"/>
        <v>0</v>
      </c>
      <c r="BK20" s="77">
        <f t="shared" si="1"/>
        <v>0</v>
      </c>
      <c r="BL20" s="98">
        <f t="shared" si="1"/>
        <v>92164.91000000003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1281080.9500000002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19000</v>
      </c>
      <c r="E24" s="89">
        <v>0</v>
      </c>
      <c r="F24" s="90"/>
      <c r="G24" s="88"/>
      <c r="H24" s="89"/>
      <c r="I24" s="90"/>
      <c r="J24" s="97">
        <v>0</v>
      </c>
      <c r="K24" s="89">
        <v>0</v>
      </c>
      <c r="L24" s="101"/>
      <c r="M24" s="97">
        <v>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>
        <v>0</v>
      </c>
      <c r="W24" s="89">
        <v>0</v>
      </c>
      <c r="X24" s="101"/>
      <c r="Y24" s="97">
        <v>0</v>
      </c>
      <c r="Z24" s="89">
        <v>0</v>
      </c>
      <c r="AA24" s="101"/>
      <c r="AB24" s="97">
        <v>32000</v>
      </c>
      <c r="AC24" s="89">
        <v>0</v>
      </c>
      <c r="AD24" s="101"/>
      <c r="AE24" s="97">
        <v>70000</v>
      </c>
      <c r="AF24" s="89">
        <v>0</v>
      </c>
      <c r="AG24" s="101"/>
      <c r="AH24" s="97"/>
      <c r="AI24" s="89"/>
      <c r="AJ24" s="101"/>
      <c r="AK24" s="97">
        <v>0</v>
      </c>
      <c r="AL24" s="89">
        <v>0</v>
      </c>
      <c r="AM24" s="101"/>
      <c r="AN24" s="97">
        <v>0</v>
      </c>
      <c r="AO24" s="89">
        <v>0</v>
      </c>
      <c r="AP24" s="101"/>
      <c r="AQ24" s="97"/>
      <c r="AR24" s="89"/>
      <c r="AS24" s="101"/>
      <c r="AT24" s="97"/>
      <c r="AU24" s="89"/>
      <c r="AV24" s="101"/>
      <c r="AW24" s="97">
        <v>0</v>
      </c>
      <c r="AX24" s="89">
        <v>0</v>
      </c>
      <c r="AY24" s="101"/>
      <c r="AZ24" s="97">
        <v>0</v>
      </c>
      <c r="BA24" s="89">
        <v>0</v>
      </c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121000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/>
      <c r="G25" s="88"/>
      <c r="H25" s="89"/>
      <c r="I25" s="90"/>
      <c r="J25" s="97"/>
      <c r="K25" s="89"/>
      <c r="L25" s="101"/>
      <c r="M25" s="97">
        <v>0</v>
      </c>
      <c r="N25" s="89">
        <v>0</v>
      </c>
      <c r="O25" s="101"/>
      <c r="P25" s="97">
        <v>0</v>
      </c>
      <c r="Q25" s="89">
        <v>0</v>
      </c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>
        <v>20000</v>
      </c>
      <c r="AC25" s="89">
        <v>0</v>
      </c>
      <c r="AD25" s="101"/>
      <c r="AE25" s="97">
        <v>0</v>
      </c>
      <c r="AF25" s="89">
        <v>0</v>
      </c>
      <c r="AG25" s="101"/>
      <c r="AH25" s="97">
        <v>0</v>
      </c>
      <c r="AI25" s="89">
        <v>0</v>
      </c>
      <c r="AJ25" s="101"/>
      <c r="AK25" s="97">
        <v>0</v>
      </c>
      <c r="AL25" s="89">
        <v>0</v>
      </c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20000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>
        <v>0</v>
      </c>
      <c r="W26" s="89">
        <v>0</v>
      </c>
      <c r="X26" s="101"/>
      <c r="Y26" s="97"/>
      <c r="Z26" s="89"/>
      <c r="AA26" s="101"/>
      <c r="AB26" s="97">
        <v>0</v>
      </c>
      <c r="AC26" s="89">
        <v>0</v>
      </c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>
        <v>0</v>
      </c>
      <c r="BJ27" s="89">
        <v>0</v>
      </c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19000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52000</v>
      </c>
      <c r="AC28" s="78">
        <f t="shared" si="3"/>
        <v>0</v>
      </c>
      <c r="AD28" s="77">
        <f t="shared" si="3"/>
        <v>0</v>
      </c>
      <c r="AE28" s="98">
        <f t="shared" si="3"/>
        <v>70000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141000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>
        <v>0</v>
      </c>
      <c r="Q31" s="89">
        <v>0</v>
      </c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>
        <v>0</v>
      </c>
      <c r="BJ40" s="89">
        <v>0</v>
      </c>
      <c r="BK40" s="101"/>
      <c r="BL40" s="97">
        <v>69031.56999999998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69031.56999999998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69031.56999999998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69031.56999999998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277550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277550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68000</v>
      </c>
      <c r="BS50" s="89">
        <v>0</v>
      </c>
      <c r="BT50" s="101"/>
      <c r="BU50" s="76"/>
      <c r="BV50" s="85">
        <f t="shared" si="9"/>
        <v>68000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345550</v>
      </c>
      <c r="BS51" s="78">
        <f>BS49+BS50</f>
        <v>0</v>
      </c>
      <c r="BT51" s="77">
        <f>BT49+BT50</f>
        <v>0</v>
      </c>
      <c r="BU51" s="85"/>
      <c r="BV51" s="85">
        <f>BV49+BV50</f>
        <v>345550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566805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39800</v>
      </c>
      <c r="K53" s="86">
        <f t="shared" si="11"/>
        <v>0</v>
      </c>
      <c r="L53" s="86">
        <f t="shared" si="11"/>
        <v>0</v>
      </c>
      <c r="M53" s="86">
        <f t="shared" si="11"/>
        <v>133450</v>
      </c>
      <c r="N53" s="86">
        <f t="shared" si="11"/>
        <v>0</v>
      </c>
      <c r="O53" s="86">
        <f t="shared" si="11"/>
        <v>0</v>
      </c>
      <c r="P53" s="86">
        <f t="shared" si="11"/>
        <v>5260</v>
      </c>
      <c r="Q53" s="86">
        <f t="shared" si="11"/>
        <v>0</v>
      </c>
      <c r="R53" s="86">
        <f t="shared" si="11"/>
        <v>0</v>
      </c>
      <c r="S53" s="86">
        <f t="shared" si="11"/>
        <v>18200</v>
      </c>
      <c r="T53" s="86">
        <f t="shared" si="11"/>
        <v>0</v>
      </c>
      <c r="U53" s="86">
        <f t="shared" si="11"/>
        <v>0</v>
      </c>
      <c r="V53" s="86">
        <f t="shared" si="11"/>
        <v>18000</v>
      </c>
      <c r="W53" s="86">
        <f t="shared" si="11"/>
        <v>0</v>
      </c>
      <c r="X53" s="86">
        <f t="shared" si="11"/>
        <v>0</v>
      </c>
      <c r="Y53" s="86">
        <f t="shared" si="11"/>
        <v>2000</v>
      </c>
      <c r="Z53" s="86">
        <f t="shared" si="11"/>
        <v>0</v>
      </c>
      <c r="AA53" s="86">
        <f t="shared" si="11"/>
        <v>0</v>
      </c>
      <c r="AB53" s="86">
        <f t="shared" si="11"/>
        <v>246200</v>
      </c>
      <c r="AC53" s="86">
        <f t="shared" si="11"/>
        <v>0</v>
      </c>
      <c r="AD53" s="86">
        <f t="shared" si="11"/>
        <v>0</v>
      </c>
      <c r="AE53" s="86">
        <f t="shared" si="11"/>
        <v>166800</v>
      </c>
      <c r="AF53" s="86">
        <f t="shared" si="11"/>
        <v>0</v>
      </c>
      <c r="AG53" s="86">
        <f t="shared" si="11"/>
        <v>0</v>
      </c>
      <c r="AH53" s="86">
        <f t="shared" si="11"/>
        <v>11500</v>
      </c>
      <c r="AI53" s="86">
        <f t="shared" si="11"/>
        <v>0</v>
      </c>
      <c r="AJ53" s="86">
        <f t="shared" si="11"/>
        <v>0</v>
      </c>
      <c r="AK53" s="86">
        <f t="shared" si="11"/>
        <v>65800</v>
      </c>
      <c r="AL53" s="86">
        <f t="shared" si="11"/>
        <v>0</v>
      </c>
      <c r="AM53" s="86">
        <f t="shared" si="11"/>
        <v>0</v>
      </c>
      <c r="AN53" s="86">
        <f t="shared" si="11"/>
        <v>2100</v>
      </c>
      <c r="AO53" s="86">
        <f t="shared" si="11"/>
        <v>0</v>
      </c>
      <c r="AP53" s="86">
        <f t="shared" si="11"/>
        <v>0</v>
      </c>
      <c r="AQ53" s="86">
        <f t="shared" si="11"/>
        <v>1500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9000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43501.04</v>
      </c>
      <c r="BJ53" s="86">
        <f t="shared" si="11"/>
        <v>0</v>
      </c>
      <c r="BK53" s="86">
        <f t="shared" si="11"/>
        <v>0</v>
      </c>
      <c r="BL53" s="86">
        <f t="shared" si="11"/>
        <v>161196.48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345550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1836662.5200000003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252525</v>
      </c>
      <c r="E10" s="89">
        <v>0</v>
      </c>
      <c r="F10" s="90"/>
      <c r="G10" s="88"/>
      <c r="H10" s="89"/>
      <c r="I10" s="90"/>
      <c r="J10" s="97">
        <v>35800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288325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22550</v>
      </c>
      <c r="E11" s="89">
        <v>0</v>
      </c>
      <c r="F11" s="90"/>
      <c r="G11" s="88"/>
      <c r="H11" s="89"/>
      <c r="I11" s="90"/>
      <c r="J11" s="97">
        <v>2400</v>
      </c>
      <c r="K11" s="89">
        <v>0</v>
      </c>
      <c r="L11" s="101"/>
      <c r="M11" s="91">
        <v>350</v>
      </c>
      <c r="N11" s="89">
        <v>0</v>
      </c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300</v>
      </c>
      <c r="AF11" s="89">
        <v>0</v>
      </c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25600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195880</v>
      </c>
      <c r="E12" s="89">
        <v>0</v>
      </c>
      <c r="F12" s="90"/>
      <c r="G12" s="88"/>
      <c r="H12" s="89"/>
      <c r="I12" s="90"/>
      <c r="J12" s="97">
        <v>1600</v>
      </c>
      <c r="K12" s="89">
        <v>0</v>
      </c>
      <c r="L12" s="101"/>
      <c r="M12" s="91">
        <v>95700</v>
      </c>
      <c r="N12" s="89">
        <v>0</v>
      </c>
      <c r="O12" s="90"/>
      <c r="P12" s="91">
        <v>0</v>
      </c>
      <c r="Q12" s="89">
        <v>0</v>
      </c>
      <c r="R12" s="90"/>
      <c r="S12" s="91">
        <v>7000</v>
      </c>
      <c r="T12" s="89">
        <v>0</v>
      </c>
      <c r="U12" s="90"/>
      <c r="V12" s="91">
        <v>2000</v>
      </c>
      <c r="W12" s="89">
        <v>0</v>
      </c>
      <c r="X12" s="90"/>
      <c r="Y12" s="91">
        <v>2000</v>
      </c>
      <c r="Z12" s="89">
        <v>0</v>
      </c>
      <c r="AA12" s="90"/>
      <c r="AB12" s="91">
        <v>180700</v>
      </c>
      <c r="AC12" s="89">
        <v>0</v>
      </c>
      <c r="AD12" s="90"/>
      <c r="AE12" s="91">
        <v>78000</v>
      </c>
      <c r="AF12" s="89">
        <v>0</v>
      </c>
      <c r="AG12" s="90"/>
      <c r="AH12" s="91">
        <v>0</v>
      </c>
      <c r="AI12" s="89">
        <v>0</v>
      </c>
      <c r="AJ12" s="90"/>
      <c r="AK12" s="91">
        <v>33000</v>
      </c>
      <c r="AL12" s="89">
        <v>0</v>
      </c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595880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25600</v>
      </c>
      <c r="E13" s="89">
        <v>0</v>
      </c>
      <c r="F13" s="90"/>
      <c r="G13" s="88"/>
      <c r="H13" s="89"/>
      <c r="I13" s="90"/>
      <c r="J13" s="97">
        <v>0</v>
      </c>
      <c r="K13" s="89">
        <v>0</v>
      </c>
      <c r="L13" s="101"/>
      <c r="M13" s="91">
        <v>36700</v>
      </c>
      <c r="N13" s="89">
        <v>0</v>
      </c>
      <c r="O13" s="90"/>
      <c r="P13" s="91">
        <v>5260</v>
      </c>
      <c r="Q13" s="89">
        <v>0</v>
      </c>
      <c r="R13" s="90"/>
      <c r="S13" s="91">
        <v>11200</v>
      </c>
      <c r="T13" s="89">
        <v>0</v>
      </c>
      <c r="U13" s="90"/>
      <c r="V13" s="91">
        <v>16000</v>
      </c>
      <c r="W13" s="89">
        <v>0</v>
      </c>
      <c r="X13" s="90"/>
      <c r="Y13" s="91"/>
      <c r="Z13" s="89"/>
      <c r="AA13" s="90"/>
      <c r="AB13" s="91">
        <v>13500</v>
      </c>
      <c r="AC13" s="89">
        <v>0</v>
      </c>
      <c r="AD13" s="90"/>
      <c r="AE13" s="91">
        <v>16500</v>
      </c>
      <c r="AF13" s="89">
        <v>0</v>
      </c>
      <c r="AG13" s="90"/>
      <c r="AH13" s="91">
        <v>11500</v>
      </c>
      <c r="AI13" s="89">
        <v>0</v>
      </c>
      <c r="AJ13" s="90"/>
      <c r="AK13" s="91">
        <v>32800</v>
      </c>
      <c r="AL13" s="89">
        <v>0</v>
      </c>
      <c r="AM13" s="90"/>
      <c r="AN13" s="91">
        <v>2100</v>
      </c>
      <c r="AO13" s="89">
        <v>0</v>
      </c>
      <c r="AP13" s="90"/>
      <c r="AQ13" s="91">
        <v>1500</v>
      </c>
      <c r="AR13" s="89">
        <v>0</v>
      </c>
      <c r="AS13" s="90"/>
      <c r="AT13" s="91"/>
      <c r="AU13" s="89"/>
      <c r="AV13" s="90"/>
      <c r="AW13" s="97">
        <v>9000</v>
      </c>
      <c r="AX13" s="89">
        <v>0</v>
      </c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181660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>
        <v>0</v>
      </c>
      <c r="AL16" s="89">
        <v>0</v>
      </c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88820.83999999998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88820.83999999998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5000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5000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46250</v>
      </c>
      <c r="E19" s="89">
        <v>0</v>
      </c>
      <c r="F19" s="90"/>
      <c r="G19" s="88"/>
      <c r="H19" s="89"/>
      <c r="I19" s="90"/>
      <c r="J19" s="97"/>
      <c r="K19" s="89"/>
      <c r="L19" s="101"/>
      <c r="M19" s="97">
        <v>700</v>
      </c>
      <c r="N19" s="89">
        <v>0</v>
      </c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>
        <v>0</v>
      </c>
      <c r="AC19" s="89">
        <v>0</v>
      </c>
      <c r="AD19" s="101"/>
      <c r="AE19" s="97">
        <v>2000</v>
      </c>
      <c r="AF19" s="89">
        <v>0</v>
      </c>
      <c r="AG19" s="101"/>
      <c r="AH19" s="97"/>
      <c r="AI19" s="89"/>
      <c r="AJ19" s="101"/>
      <c r="AK19" s="97">
        <v>0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48501.03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97451.03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547805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39800</v>
      </c>
      <c r="K20" s="78">
        <f t="shared" si="1"/>
        <v>0</v>
      </c>
      <c r="L20" s="77">
        <f t="shared" si="1"/>
        <v>0</v>
      </c>
      <c r="M20" s="98">
        <f t="shared" si="1"/>
        <v>133450</v>
      </c>
      <c r="N20" s="78">
        <f t="shared" si="1"/>
        <v>0</v>
      </c>
      <c r="O20" s="77">
        <f t="shared" si="1"/>
        <v>0</v>
      </c>
      <c r="P20" s="98">
        <f t="shared" si="1"/>
        <v>5260</v>
      </c>
      <c r="Q20" s="78">
        <f t="shared" si="1"/>
        <v>0</v>
      </c>
      <c r="R20" s="77">
        <f t="shared" si="1"/>
        <v>0</v>
      </c>
      <c r="S20" s="98">
        <f t="shared" si="1"/>
        <v>18200</v>
      </c>
      <c r="T20" s="78">
        <f t="shared" si="1"/>
        <v>0</v>
      </c>
      <c r="U20" s="77">
        <f t="shared" si="1"/>
        <v>0</v>
      </c>
      <c r="V20" s="98">
        <f t="shared" si="1"/>
        <v>18000</v>
      </c>
      <c r="W20" s="78">
        <f t="shared" si="1"/>
        <v>0</v>
      </c>
      <c r="X20" s="77">
        <f t="shared" si="1"/>
        <v>0</v>
      </c>
      <c r="Y20" s="98">
        <f t="shared" si="1"/>
        <v>2000</v>
      </c>
      <c r="Z20" s="78">
        <f t="shared" si="1"/>
        <v>0</v>
      </c>
      <c r="AA20" s="77">
        <f t="shared" si="1"/>
        <v>0</v>
      </c>
      <c r="AB20" s="98">
        <f t="shared" si="1"/>
        <v>194200</v>
      </c>
      <c r="AC20" s="78">
        <f t="shared" si="1"/>
        <v>0</v>
      </c>
      <c r="AD20" s="77">
        <f t="shared" si="1"/>
        <v>0</v>
      </c>
      <c r="AE20" s="98">
        <f t="shared" si="1"/>
        <v>96800</v>
      </c>
      <c r="AF20" s="78">
        <f t="shared" si="1"/>
        <v>0</v>
      </c>
      <c r="AG20" s="77">
        <f t="shared" si="1"/>
        <v>0</v>
      </c>
      <c r="AH20" s="98">
        <f t="shared" si="1"/>
        <v>11500</v>
      </c>
      <c r="AI20" s="78">
        <f t="shared" si="1"/>
        <v>0</v>
      </c>
      <c r="AJ20" s="77">
        <f t="shared" si="1"/>
        <v>0</v>
      </c>
      <c r="AK20" s="98">
        <f t="shared" si="1"/>
        <v>65800</v>
      </c>
      <c r="AL20" s="78">
        <f t="shared" si="1"/>
        <v>0</v>
      </c>
      <c r="AM20" s="77">
        <f t="shared" si="1"/>
        <v>0</v>
      </c>
      <c r="AN20" s="98">
        <f t="shared" si="1"/>
        <v>2100</v>
      </c>
      <c r="AO20" s="78">
        <f t="shared" si="1"/>
        <v>0</v>
      </c>
      <c r="AP20" s="77">
        <f t="shared" si="1"/>
        <v>0</v>
      </c>
      <c r="AQ20" s="98">
        <f t="shared" si="1"/>
        <v>1500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9000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48501.03</v>
      </c>
      <c r="BJ20" s="78">
        <f t="shared" si="1"/>
        <v>0</v>
      </c>
      <c r="BK20" s="77">
        <f t="shared" si="1"/>
        <v>0</v>
      </c>
      <c r="BL20" s="98">
        <f t="shared" si="1"/>
        <v>88820.83999999998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1282736.87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19000</v>
      </c>
      <c r="E24" s="89">
        <v>0</v>
      </c>
      <c r="F24" s="90"/>
      <c r="G24" s="88"/>
      <c r="H24" s="89"/>
      <c r="I24" s="90"/>
      <c r="J24" s="97">
        <v>0</v>
      </c>
      <c r="K24" s="89">
        <v>0</v>
      </c>
      <c r="L24" s="101"/>
      <c r="M24" s="97">
        <v>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>
        <v>0</v>
      </c>
      <c r="W24" s="89">
        <v>0</v>
      </c>
      <c r="X24" s="101"/>
      <c r="Y24" s="97">
        <v>0</v>
      </c>
      <c r="Z24" s="89">
        <v>0</v>
      </c>
      <c r="AA24" s="101"/>
      <c r="AB24" s="97">
        <v>47000</v>
      </c>
      <c r="AC24" s="89">
        <v>0</v>
      </c>
      <c r="AD24" s="101"/>
      <c r="AE24" s="97">
        <v>70000</v>
      </c>
      <c r="AF24" s="89">
        <v>0</v>
      </c>
      <c r="AG24" s="101"/>
      <c r="AH24" s="97"/>
      <c r="AI24" s="89"/>
      <c r="AJ24" s="101"/>
      <c r="AK24" s="97">
        <v>0</v>
      </c>
      <c r="AL24" s="89">
        <v>0</v>
      </c>
      <c r="AM24" s="101"/>
      <c r="AN24" s="97">
        <v>0</v>
      </c>
      <c r="AO24" s="89">
        <v>0</v>
      </c>
      <c r="AP24" s="101"/>
      <c r="AQ24" s="97"/>
      <c r="AR24" s="89"/>
      <c r="AS24" s="101"/>
      <c r="AT24" s="97"/>
      <c r="AU24" s="89"/>
      <c r="AV24" s="101"/>
      <c r="AW24" s="97">
        <v>0</v>
      </c>
      <c r="AX24" s="89">
        <v>0</v>
      </c>
      <c r="AY24" s="101"/>
      <c r="AZ24" s="97">
        <v>0</v>
      </c>
      <c r="BA24" s="89">
        <v>0</v>
      </c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136000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/>
      <c r="G25" s="88"/>
      <c r="H25" s="89"/>
      <c r="I25" s="90"/>
      <c r="J25" s="97"/>
      <c r="K25" s="89"/>
      <c r="L25" s="101"/>
      <c r="M25" s="97">
        <v>0</v>
      </c>
      <c r="N25" s="89">
        <v>0</v>
      </c>
      <c r="O25" s="101"/>
      <c r="P25" s="97">
        <v>0</v>
      </c>
      <c r="Q25" s="89">
        <v>0</v>
      </c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>
        <v>0</v>
      </c>
      <c r="AC25" s="89">
        <v>0</v>
      </c>
      <c r="AD25" s="101"/>
      <c r="AE25" s="97">
        <v>0</v>
      </c>
      <c r="AF25" s="89">
        <v>0</v>
      </c>
      <c r="AG25" s="101"/>
      <c r="AH25" s="97">
        <v>0</v>
      </c>
      <c r="AI25" s="89">
        <v>0</v>
      </c>
      <c r="AJ25" s="101"/>
      <c r="AK25" s="97">
        <v>0</v>
      </c>
      <c r="AL25" s="89">
        <v>0</v>
      </c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>
        <v>0</v>
      </c>
      <c r="W26" s="89">
        <v>0</v>
      </c>
      <c r="X26" s="101"/>
      <c r="Y26" s="97"/>
      <c r="Z26" s="89"/>
      <c r="AA26" s="101"/>
      <c r="AB26" s="97">
        <v>0</v>
      </c>
      <c r="AC26" s="89">
        <v>0</v>
      </c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>
        <v>0</v>
      </c>
      <c r="BJ27" s="89">
        <v>0</v>
      </c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19000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47000</v>
      </c>
      <c r="AC28" s="78">
        <f t="shared" si="3"/>
        <v>0</v>
      </c>
      <c r="AD28" s="77">
        <f t="shared" si="3"/>
        <v>0</v>
      </c>
      <c r="AE28" s="98">
        <f t="shared" si="3"/>
        <v>70000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136000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>
        <v>0</v>
      </c>
      <c r="Q31" s="89">
        <v>0</v>
      </c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>
        <v>0</v>
      </c>
      <c r="BJ40" s="89">
        <v>0</v>
      </c>
      <c r="BK40" s="101"/>
      <c r="BL40" s="97">
        <v>72375.65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72375.65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72375.65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72375.65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277550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277550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68000</v>
      </c>
      <c r="BS50" s="89">
        <v>0</v>
      </c>
      <c r="BT50" s="101"/>
      <c r="BU50" s="76"/>
      <c r="BV50" s="85">
        <f t="shared" si="9"/>
        <v>68000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345550</v>
      </c>
      <c r="BS51" s="78">
        <f>BS49+BS50</f>
        <v>0</v>
      </c>
      <c r="BT51" s="77">
        <f>BT49+BT50</f>
        <v>0</v>
      </c>
      <c r="BU51" s="85"/>
      <c r="BV51" s="85">
        <f>BV49+BV50</f>
        <v>345550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566805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39800</v>
      </c>
      <c r="K53" s="86">
        <f t="shared" si="11"/>
        <v>0</v>
      </c>
      <c r="L53" s="86">
        <f t="shared" si="11"/>
        <v>0</v>
      </c>
      <c r="M53" s="86">
        <f t="shared" si="11"/>
        <v>133450</v>
      </c>
      <c r="N53" s="86">
        <f t="shared" si="11"/>
        <v>0</v>
      </c>
      <c r="O53" s="86">
        <f t="shared" si="11"/>
        <v>0</v>
      </c>
      <c r="P53" s="86">
        <f t="shared" si="11"/>
        <v>5260</v>
      </c>
      <c r="Q53" s="86">
        <f t="shared" si="11"/>
        <v>0</v>
      </c>
      <c r="R53" s="86">
        <f t="shared" si="11"/>
        <v>0</v>
      </c>
      <c r="S53" s="86">
        <f t="shared" si="11"/>
        <v>18200</v>
      </c>
      <c r="T53" s="86">
        <f t="shared" si="11"/>
        <v>0</v>
      </c>
      <c r="U53" s="86">
        <f t="shared" si="11"/>
        <v>0</v>
      </c>
      <c r="V53" s="86">
        <f t="shared" si="11"/>
        <v>18000</v>
      </c>
      <c r="W53" s="86">
        <f t="shared" si="11"/>
        <v>0</v>
      </c>
      <c r="X53" s="86">
        <f t="shared" si="11"/>
        <v>0</v>
      </c>
      <c r="Y53" s="86">
        <f t="shared" si="11"/>
        <v>2000</v>
      </c>
      <c r="Z53" s="86">
        <f t="shared" si="11"/>
        <v>0</v>
      </c>
      <c r="AA53" s="86">
        <f t="shared" si="11"/>
        <v>0</v>
      </c>
      <c r="AB53" s="86">
        <f t="shared" si="11"/>
        <v>241200</v>
      </c>
      <c r="AC53" s="86">
        <f t="shared" si="11"/>
        <v>0</v>
      </c>
      <c r="AD53" s="86">
        <f t="shared" si="11"/>
        <v>0</v>
      </c>
      <c r="AE53" s="86">
        <f t="shared" si="11"/>
        <v>166800</v>
      </c>
      <c r="AF53" s="86">
        <f t="shared" si="11"/>
        <v>0</v>
      </c>
      <c r="AG53" s="86">
        <f t="shared" si="11"/>
        <v>0</v>
      </c>
      <c r="AH53" s="86">
        <f t="shared" si="11"/>
        <v>11500</v>
      </c>
      <c r="AI53" s="86">
        <f t="shared" si="11"/>
        <v>0</v>
      </c>
      <c r="AJ53" s="86">
        <f t="shared" si="11"/>
        <v>0</v>
      </c>
      <c r="AK53" s="86">
        <f t="shared" si="11"/>
        <v>65800</v>
      </c>
      <c r="AL53" s="86">
        <f t="shared" si="11"/>
        <v>0</v>
      </c>
      <c r="AM53" s="86">
        <f t="shared" si="11"/>
        <v>0</v>
      </c>
      <c r="AN53" s="86">
        <f t="shared" si="11"/>
        <v>2100</v>
      </c>
      <c r="AO53" s="86">
        <f t="shared" si="11"/>
        <v>0</v>
      </c>
      <c r="AP53" s="86">
        <f t="shared" si="11"/>
        <v>0</v>
      </c>
      <c r="AQ53" s="86">
        <f t="shared" si="11"/>
        <v>1500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9000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48501.03</v>
      </c>
      <c r="BJ53" s="86">
        <f t="shared" si="11"/>
        <v>0</v>
      </c>
      <c r="BK53" s="86">
        <f t="shared" si="11"/>
        <v>0</v>
      </c>
      <c r="BL53" s="86">
        <f t="shared" si="11"/>
        <v>161196.49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345550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1836662.52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2019-04-09T07:44:05Z</dcterms:modified>
  <cp:category/>
  <cp:version/>
  <cp:contentType/>
  <cp:contentStatus/>
</cp:coreProperties>
</file>