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<sst xmlns="http://schemas.openxmlformats.org/spreadsheetml/2006/main" count="870" uniqueCount="151">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</sst>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400000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574550</v>
      </c>
      <c r="E10" s="45">
        <v>704116.45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45000</v>
      </c>
      <c r="E14" s="45">
        <v>182612.28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619550</v>
      </c>
      <c r="E16" s="51">
        <f>E10+E11+E12+E13+E14+E15</f>
        <v>886728.73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39313.24</v>
      </c>
      <c r="E18" s="45">
        <v>79942.83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39313.24</v>
      </c>
      <c r="E23" s="51">
        <f>E18+E19+E20+E21+E22</f>
        <v>79942.83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245800</v>
      </c>
      <c r="E25" s="45">
        <v>355879.94</v>
      </c>
    </row>
    <row r="26" spans="2:5" ht="15">
      <c r="B26" s="13">
        <v>30200</v>
      </c>
      <c r="C26" s="54" t="s">
        <v>28</v>
      </c>
      <c r="D26" s="39">
        <v>3000</v>
      </c>
      <c r="E26" s="45">
        <v>3000</v>
      </c>
    </row>
    <row r="27" spans="2:5" ht="15">
      <c r="B27" s="13">
        <v>30300</v>
      </c>
      <c r="C27" s="54" t="s">
        <v>29</v>
      </c>
      <c r="D27" s="39">
        <v>500</v>
      </c>
      <c r="E27" s="45">
        <v>500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601149.28</v>
      </c>
      <c r="E29" s="50">
        <v>905127.8200000001</v>
      </c>
    </row>
    <row r="30" spans="2:5" ht="15.75" thickBot="1">
      <c r="B30" s="16">
        <v>30000</v>
      </c>
      <c r="C30" s="15" t="s">
        <v>32</v>
      </c>
      <c r="D30" s="48">
        <f>D25+D26+D27+D28+D29</f>
        <v>850449.28</v>
      </c>
      <c r="E30" s="51">
        <f>E25+E26+E27+E28+E29</f>
        <v>1264507.76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1054250</v>
      </c>
      <c r="E33" s="59">
        <v>1346858.07</v>
      </c>
    </row>
    <row r="34" spans="2:5" ht="15">
      <c r="B34" s="13">
        <v>40300</v>
      </c>
      <c r="C34" s="54" t="s">
        <v>37</v>
      </c>
      <c r="D34" s="61">
        <v>11000</v>
      </c>
      <c r="E34" s="45">
        <v>11000</v>
      </c>
    </row>
    <row r="35" spans="2:5" ht="15">
      <c r="B35" s="13">
        <v>40400</v>
      </c>
      <c r="C35" s="54" t="s">
        <v>38</v>
      </c>
      <c r="D35" s="39">
        <v>33250</v>
      </c>
      <c r="E35" s="45">
        <v>44414</v>
      </c>
    </row>
    <row r="36" spans="2:5" ht="15">
      <c r="B36" s="13">
        <v>40500</v>
      </c>
      <c r="C36" s="54" t="s">
        <v>39</v>
      </c>
      <c r="D36" s="49">
        <v>20000</v>
      </c>
      <c r="E36" s="50">
        <v>20415.6</v>
      </c>
    </row>
    <row r="37" spans="2:5" ht="15.75" thickBot="1">
      <c r="B37" s="16">
        <v>40000</v>
      </c>
      <c r="C37" s="15" t="s">
        <v>40</v>
      </c>
      <c r="D37" s="48">
        <f>D32+D33+D34+D35+D36</f>
        <v>1118500</v>
      </c>
      <c r="E37" s="51">
        <f>E32+E33+E34+E35+E36</f>
        <v>1422687.6700000002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177500</v>
      </c>
      <c r="E47" s="45">
        <v>293262.53</v>
      </c>
    </row>
    <row r="48" spans="2:5" ht="15">
      <c r="B48" s="13">
        <v>60400</v>
      </c>
      <c r="C48" s="54" t="s">
        <v>52</v>
      </c>
      <c r="D48" s="60">
        <v>0</v>
      </c>
      <c r="E48" s="50">
        <v>0</v>
      </c>
    </row>
    <row r="49" spans="2:5" ht="15.75" thickBot="1">
      <c r="B49" s="16">
        <v>60000</v>
      </c>
      <c r="C49" s="15" t="s">
        <v>54</v>
      </c>
      <c r="D49" s="48">
        <f>D45+D46+D47+D48</f>
        <v>177500</v>
      </c>
      <c r="E49" s="51">
        <f>E45+E46+E47+E48</f>
        <v>293262.53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277550</v>
      </c>
      <c r="E54" s="45">
        <v>291697.32999999996</v>
      </c>
    </row>
    <row r="55" spans="2:5" ht="15">
      <c r="B55" s="13">
        <v>90200</v>
      </c>
      <c r="C55" s="54" t="s">
        <v>62</v>
      </c>
      <c r="D55" s="61">
        <v>68000</v>
      </c>
      <c r="E55" s="62">
        <v>80813.55</v>
      </c>
    </row>
    <row r="56" spans="2:5" ht="15.75" thickBot="1">
      <c r="B56" s="16">
        <v>90000</v>
      </c>
      <c r="C56" s="15" t="s">
        <v>63</v>
      </c>
      <c r="D56" s="48">
        <f>D54+D55</f>
        <v>345550</v>
      </c>
      <c r="E56" s="51">
        <f>E54+E55</f>
        <v>372510.87999999995</v>
      </c>
    </row>
    <row r="57" spans="2:5" ht="16.5" thickBot="1" thickTop="1">
      <c r="B57" s="109" t="s">
        <v>64</v>
      </c>
      <c r="C57" s="110"/>
      <c r="D57" s="52">
        <f>D16+D23+D30+D37+D43+D49+D52+D56</f>
        <v>3150862.52</v>
      </c>
      <c r="E57" s="55">
        <f>E16+E23+E30+E37+E43+E49+E52+E56</f>
        <v>4319640.4</v>
      </c>
    </row>
    <row r="58" spans="2:5" ht="16.5" thickBot="1" thickTop="1">
      <c r="B58" s="109" t="s">
        <v>65</v>
      </c>
      <c r="C58" s="110"/>
      <c r="D58" s="52">
        <f>D57+D5+D6+D7+D8</f>
        <v>3150862.52</v>
      </c>
      <c r="E58" s="55">
        <f>E57+E5+E6+E7+E8</f>
        <v>4719640.4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574550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45000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619550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39313.24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39313.24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235800</v>
      </c>
      <c r="E25" s="45"/>
    </row>
    <row r="26" spans="2:5" ht="15">
      <c r="B26" s="13">
        <v>30200</v>
      </c>
      <c r="C26" s="54" t="s">
        <v>28</v>
      </c>
      <c r="D26" s="39">
        <v>3000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601149.28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840449.28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250000</v>
      </c>
      <c r="E47" s="45"/>
    </row>
    <row r="48" spans="2:5" ht="15">
      <c r="B48" s="13">
        <v>60400</v>
      </c>
      <c r="C48" s="54" t="s">
        <v>52</v>
      </c>
      <c r="D48" s="60">
        <v>0</v>
      </c>
      <c r="E48" s="50"/>
    </row>
    <row r="49" spans="2:5" ht="15.75" thickBot="1">
      <c r="B49" s="16">
        <v>60000</v>
      </c>
      <c r="C49" s="15" t="s">
        <v>54</v>
      </c>
      <c r="D49" s="48">
        <f>D45+D46+D47+D48</f>
        <v>250000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277550</v>
      </c>
      <c r="E54" s="45"/>
    </row>
    <row r="55" spans="2:5" ht="15">
      <c r="B55" s="13">
        <v>90200</v>
      </c>
      <c r="C55" s="54" t="s">
        <v>62</v>
      </c>
      <c r="D55" s="61">
        <v>68000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345550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2114862.52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2114862.52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574550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45000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619550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39313.24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39313.24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235800</v>
      </c>
      <c r="E25" s="45"/>
    </row>
    <row r="26" spans="2:5" ht="15">
      <c r="B26" s="13">
        <v>30200</v>
      </c>
      <c r="C26" s="54" t="s">
        <v>28</v>
      </c>
      <c r="D26" s="39">
        <v>3000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601149.28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840449.28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>
        <v>0</v>
      </c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277550</v>
      </c>
      <c r="E54" s="45"/>
    </row>
    <row r="55" spans="2:5" ht="15">
      <c r="B55" s="13">
        <v>90200</v>
      </c>
      <c r="C55" s="54" t="s">
        <v>62</v>
      </c>
      <c r="D55" s="61">
        <v>68000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345550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1864862.52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1864862.52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255000</v>
      </c>
      <c r="E10" s="89">
        <v>0</v>
      </c>
      <c r="F10" s="90">
        <v>311555.62</v>
      </c>
      <c r="G10" s="88"/>
      <c r="H10" s="89"/>
      <c r="I10" s="90"/>
      <c r="J10" s="97">
        <v>36000</v>
      </c>
      <c r="K10" s="89">
        <v>0</v>
      </c>
      <c r="L10" s="101">
        <v>41366.97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291000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352922.58999999997</v>
      </c>
    </row>
    <row r="11" spans="2:76" ht="15">
      <c r="B11" s="13">
        <v>102</v>
      </c>
      <c r="C11" s="25" t="s">
        <v>92</v>
      </c>
      <c r="D11" s="88">
        <v>28650</v>
      </c>
      <c r="E11" s="89">
        <v>0</v>
      </c>
      <c r="F11" s="90">
        <v>31456.689999999995</v>
      </c>
      <c r="G11" s="88"/>
      <c r="H11" s="89"/>
      <c r="I11" s="90"/>
      <c r="J11" s="97">
        <v>2500</v>
      </c>
      <c r="K11" s="89">
        <v>0</v>
      </c>
      <c r="L11" s="101">
        <v>2800.46</v>
      </c>
      <c r="M11" s="91">
        <v>350</v>
      </c>
      <c r="N11" s="89">
        <v>0</v>
      </c>
      <c r="O11" s="90">
        <v>350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300</v>
      </c>
      <c r="AF11" s="89">
        <v>0</v>
      </c>
      <c r="AG11" s="90">
        <v>300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31800</v>
      </c>
      <c r="BW11" s="77">
        <f t="shared" si="1"/>
        <v>0</v>
      </c>
      <c r="BX11" s="79">
        <f t="shared" si="2"/>
        <v>34907.149999999994</v>
      </c>
    </row>
    <row r="12" spans="2:76" ht="15">
      <c r="B12" s="13">
        <v>103</v>
      </c>
      <c r="C12" s="25" t="s">
        <v>93</v>
      </c>
      <c r="D12" s="88">
        <v>245670</v>
      </c>
      <c r="E12" s="89">
        <v>0</v>
      </c>
      <c r="F12" s="90">
        <v>336572.73</v>
      </c>
      <c r="G12" s="88"/>
      <c r="H12" s="89"/>
      <c r="I12" s="90"/>
      <c r="J12" s="97">
        <v>1750</v>
      </c>
      <c r="K12" s="89">
        <v>0</v>
      </c>
      <c r="L12" s="101">
        <v>1854.61</v>
      </c>
      <c r="M12" s="91">
        <v>96000</v>
      </c>
      <c r="N12" s="89">
        <v>0</v>
      </c>
      <c r="O12" s="90">
        <v>118941.87000000001</v>
      </c>
      <c r="P12" s="91">
        <v>0</v>
      </c>
      <c r="Q12" s="89">
        <v>0</v>
      </c>
      <c r="R12" s="90">
        <v>160</v>
      </c>
      <c r="S12" s="91">
        <v>7000</v>
      </c>
      <c r="T12" s="89">
        <v>0</v>
      </c>
      <c r="U12" s="90">
        <v>14000</v>
      </c>
      <c r="V12" s="91">
        <v>2000</v>
      </c>
      <c r="W12" s="89">
        <v>0</v>
      </c>
      <c r="X12" s="90">
        <v>3708</v>
      </c>
      <c r="Y12" s="91">
        <v>5000</v>
      </c>
      <c r="Z12" s="89">
        <v>0</v>
      </c>
      <c r="AA12" s="90">
        <v>5732</v>
      </c>
      <c r="AB12" s="91">
        <v>191200</v>
      </c>
      <c r="AC12" s="89">
        <v>0</v>
      </c>
      <c r="AD12" s="90">
        <v>221329.27</v>
      </c>
      <c r="AE12" s="91">
        <v>80500</v>
      </c>
      <c r="AF12" s="89">
        <v>0</v>
      </c>
      <c r="AG12" s="90">
        <v>104507.01000000001</v>
      </c>
      <c r="AH12" s="91">
        <v>0</v>
      </c>
      <c r="AI12" s="89">
        <v>0</v>
      </c>
      <c r="AJ12" s="90">
        <v>0</v>
      </c>
      <c r="AK12" s="91">
        <v>44000</v>
      </c>
      <c r="AL12" s="89">
        <v>0</v>
      </c>
      <c r="AM12" s="90">
        <v>56926.78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673120</v>
      </c>
      <c r="BW12" s="77">
        <f t="shared" si="1"/>
        <v>0</v>
      </c>
      <c r="BX12" s="79">
        <f t="shared" si="2"/>
        <v>863732.27</v>
      </c>
    </row>
    <row r="13" spans="2:76" ht="15">
      <c r="B13" s="13">
        <v>104</v>
      </c>
      <c r="C13" s="25" t="s">
        <v>19</v>
      </c>
      <c r="D13" s="88">
        <v>26600</v>
      </c>
      <c r="E13" s="89">
        <v>0</v>
      </c>
      <c r="F13" s="90">
        <v>28621.81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47200</v>
      </c>
      <c r="N13" s="89">
        <v>0</v>
      </c>
      <c r="O13" s="90">
        <v>74502.79999999999</v>
      </c>
      <c r="P13" s="91">
        <v>7351</v>
      </c>
      <c r="Q13" s="89">
        <v>0</v>
      </c>
      <c r="R13" s="90">
        <v>8171</v>
      </c>
      <c r="S13" s="91">
        <v>9700</v>
      </c>
      <c r="T13" s="89">
        <v>0</v>
      </c>
      <c r="U13" s="90">
        <v>10272.24</v>
      </c>
      <c r="V13" s="91">
        <v>11200</v>
      </c>
      <c r="W13" s="89">
        <v>0</v>
      </c>
      <c r="X13" s="90">
        <v>12600</v>
      </c>
      <c r="Y13" s="91"/>
      <c r="Z13" s="89"/>
      <c r="AA13" s="90"/>
      <c r="AB13" s="91">
        <v>15081</v>
      </c>
      <c r="AC13" s="89">
        <v>0</v>
      </c>
      <c r="AD13" s="90">
        <v>18973.93</v>
      </c>
      <c r="AE13" s="91">
        <v>9000</v>
      </c>
      <c r="AF13" s="89">
        <v>0</v>
      </c>
      <c r="AG13" s="90">
        <v>22800</v>
      </c>
      <c r="AH13" s="91">
        <v>3000</v>
      </c>
      <c r="AI13" s="89">
        <v>0</v>
      </c>
      <c r="AJ13" s="90">
        <v>4000</v>
      </c>
      <c r="AK13" s="91">
        <v>33100</v>
      </c>
      <c r="AL13" s="89">
        <v>0</v>
      </c>
      <c r="AM13" s="90">
        <v>35129.14</v>
      </c>
      <c r="AN13" s="91">
        <v>2100</v>
      </c>
      <c r="AO13" s="89">
        <v>0</v>
      </c>
      <c r="AP13" s="90">
        <v>2100</v>
      </c>
      <c r="AQ13" s="91">
        <v>1500</v>
      </c>
      <c r="AR13" s="89">
        <v>0</v>
      </c>
      <c r="AS13" s="90">
        <v>3615</v>
      </c>
      <c r="AT13" s="91"/>
      <c r="AU13" s="89"/>
      <c r="AV13" s="90"/>
      <c r="AW13" s="97">
        <v>11000</v>
      </c>
      <c r="AX13" s="89">
        <v>0</v>
      </c>
      <c r="AY13" s="101">
        <v>12000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176832</v>
      </c>
      <c r="BW13" s="77">
        <f t="shared" si="1"/>
        <v>0</v>
      </c>
      <c r="BX13" s="79">
        <f t="shared" si="2"/>
        <v>232785.91999999998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91513.29000000002</v>
      </c>
      <c r="BM16" s="89">
        <v>0</v>
      </c>
      <c r="BN16" s="90">
        <v>138477.08</v>
      </c>
      <c r="BO16" s="91"/>
      <c r="BP16" s="89"/>
      <c r="BQ16" s="90"/>
      <c r="BR16" s="97"/>
      <c r="BS16" s="89"/>
      <c r="BT16" s="101"/>
      <c r="BU16" s="76"/>
      <c r="BV16" s="85">
        <f t="shared" si="0"/>
        <v>91513.29000000002</v>
      </c>
      <c r="BW16" s="77">
        <f t="shared" si="1"/>
        <v>0</v>
      </c>
      <c r="BX16" s="79">
        <f t="shared" si="2"/>
        <v>138477.08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>
        <v>6745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1"/>
        <v>0</v>
      </c>
      <c r="BX18" s="79">
        <f t="shared" si="2"/>
        <v>6745</v>
      </c>
    </row>
    <row r="19" spans="2:76" ht="15">
      <c r="B19" s="13">
        <v>110</v>
      </c>
      <c r="C19" s="25" t="s">
        <v>98</v>
      </c>
      <c r="D19" s="88">
        <v>41250</v>
      </c>
      <c r="E19" s="89">
        <v>0</v>
      </c>
      <c r="F19" s="90">
        <v>52146.850000000006</v>
      </c>
      <c r="G19" s="88"/>
      <c r="H19" s="89"/>
      <c r="I19" s="90"/>
      <c r="J19" s="97"/>
      <c r="K19" s="89"/>
      <c r="L19" s="101"/>
      <c r="M19" s="97">
        <v>700</v>
      </c>
      <c r="N19" s="89">
        <v>0</v>
      </c>
      <c r="O19" s="101">
        <v>726.73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2000</v>
      </c>
      <c r="AF19" s="89">
        <v>0</v>
      </c>
      <c r="AG19" s="101">
        <v>2007.96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74630.75</v>
      </c>
      <c r="BJ19" s="89">
        <v>0</v>
      </c>
      <c r="BK19" s="101">
        <v>10000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118580.75</v>
      </c>
      <c r="BW19" s="77">
        <f t="shared" si="1"/>
        <v>0</v>
      </c>
      <c r="BX19" s="79">
        <f t="shared" si="2"/>
        <v>64881.54000000001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602170</v>
      </c>
      <c r="E20" s="78">
        <f t="shared" si="3"/>
        <v>0</v>
      </c>
      <c r="F20" s="79">
        <f t="shared" si="3"/>
        <v>767098.7000000001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40250</v>
      </c>
      <c r="K20" s="78">
        <f t="shared" si="3"/>
        <v>0</v>
      </c>
      <c r="L20" s="77">
        <f t="shared" si="3"/>
        <v>46022.04</v>
      </c>
      <c r="M20" s="98">
        <f t="shared" si="3"/>
        <v>144250</v>
      </c>
      <c r="N20" s="78">
        <f t="shared" si="3"/>
        <v>0</v>
      </c>
      <c r="O20" s="77">
        <f t="shared" si="3"/>
        <v>194521.4</v>
      </c>
      <c r="P20" s="98">
        <f t="shared" si="3"/>
        <v>7351</v>
      </c>
      <c r="Q20" s="78">
        <f t="shared" si="3"/>
        <v>0</v>
      </c>
      <c r="R20" s="77">
        <f t="shared" si="3"/>
        <v>8331</v>
      </c>
      <c r="S20" s="98">
        <f t="shared" si="3"/>
        <v>16700</v>
      </c>
      <c r="T20" s="78">
        <f t="shared" si="3"/>
        <v>0</v>
      </c>
      <c r="U20" s="77">
        <f t="shared" si="3"/>
        <v>24272.239999999998</v>
      </c>
      <c r="V20" s="98">
        <f t="shared" si="3"/>
        <v>13200</v>
      </c>
      <c r="W20" s="78">
        <f t="shared" si="3"/>
        <v>0</v>
      </c>
      <c r="X20" s="77">
        <f t="shared" si="3"/>
        <v>16308</v>
      </c>
      <c r="Y20" s="98">
        <f t="shared" si="3"/>
        <v>5000</v>
      </c>
      <c r="Z20" s="78">
        <f t="shared" si="3"/>
        <v>0</v>
      </c>
      <c r="AA20" s="77">
        <f t="shared" si="3"/>
        <v>5732</v>
      </c>
      <c r="AB20" s="98">
        <f t="shared" si="3"/>
        <v>206281</v>
      </c>
      <c r="AC20" s="78">
        <f t="shared" si="3"/>
        <v>0</v>
      </c>
      <c r="AD20" s="77">
        <f t="shared" si="3"/>
        <v>240303.19999999998</v>
      </c>
      <c r="AE20" s="98">
        <f t="shared" si="3"/>
        <v>91800</v>
      </c>
      <c r="AF20" s="78">
        <f t="shared" si="3"/>
        <v>0</v>
      </c>
      <c r="AG20" s="77">
        <f t="shared" si="3"/>
        <v>129614.97000000002</v>
      </c>
      <c r="AH20" s="98">
        <f t="shared" si="3"/>
        <v>3000</v>
      </c>
      <c r="AI20" s="78">
        <f t="shared" si="3"/>
        <v>0</v>
      </c>
      <c r="AJ20" s="77">
        <f t="shared" si="3"/>
        <v>4000</v>
      </c>
      <c r="AK20" s="98">
        <f t="shared" si="3"/>
        <v>77100</v>
      </c>
      <c r="AL20" s="78">
        <f t="shared" si="3"/>
        <v>0</v>
      </c>
      <c r="AM20" s="77">
        <f t="shared" si="3"/>
        <v>92055.92</v>
      </c>
      <c r="AN20" s="98">
        <f t="shared" si="3"/>
        <v>2100</v>
      </c>
      <c r="AO20" s="78">
        <f t="shared" si="3"/>
        <v>0</v>
      </c>
      <c r="AP20" s="77">
        <f t="shared" si="3"/>
        <v>2100</v>
      </c>
      <c r="AQ20" s="98">
        <f t="shared" si="3"/>
        <v>1500</v>
      </c>
      <c r="AR20" s="78">
        <f t="shared" si="3"/>
        <v>0</v>
      </c>
      <c r="AS20" s="77">
        <f t="shared" si="3"/>
        <v>3615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11000</v>
      </c>
      <c r="AX20" s="78">
        <f t="shared" si="3"/>
        <v>0</v>
      </c>
      <c r="AY20" s="77">
        <f t="shared" si="3"/>
        <v>12000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74630.75</v>
      </c>
      <c r="BJ20" s="78">
        <f t="shared" si="3"/>
        <v>0</v>
      </c>
      <c r="BK20" s="77">
        <f t="shared" si="3"/>
        <v>10000</v>
      </c>
      <c r="BL20" s="98">
        <f t="shared" si="3"/>
        <v>91513.29000000002</v>
      </c>
      <c r="BM20" s="78">
        <f t="shared" si="3"/>
        <v>0</v>
      </c>
      <c r="BN20" s="77">
        <f t="shared" si="3"/>
        <v>138477.08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1387846.04</v>
      </c>
      <c r="BW20" s="77">
        <f>BW10+BW11+BW12+BW13+BW14+BW15+BW16+BW17+BW18+BW19</f>
        <v>0</v>
      </c>
      <c r="BX20" s="95">
        <f>BX10+BX11+BX12+BX13+BX14+BX15+BX16+BX17+BX18+BX19</f>
        <v>1694451.55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39000</v>
      </c>
      <c r="E24" s="89">
        <v>0</v>
      </c>
      <c r="F24" s="90">
        <v>348765.1300000001</v>
      </c>
      <c r="G24" s="88"/>
      <c r="H24" s="89"/>
      <c r="I24" s="90"/>
      <c r="J24" s="97">
        <v>0</v>
      </c>
      <c r="K24" s="89">
        <v>0</v>
      </c>
      <c r="L24" s="101">
        <v>2805.64</v>
      </c>
      <c r="M24" s="97">
        <v>1100500</v>
      </c>
      <c r="N24" s="89">
        <v>0</v>
      </c>
      <c r="O24" s="101">
        <v>1273632</v>
      </c>
      <c r="P24" s="97">
        <v>0</v>
      </c>
      <c r="Q24" s="89">
        <v>0</v>
      </c>
      <c r="R24" s="101">
        <v>0</v>
      </c>
      <c r="S24" s="97">
        <v>11000</v>
      </c>
      <c r="T24" s="89">
        <v>0</v>
      </c>
      <c r="U24" s="101">
        <v>28631.44</v>
      </c>
      <c r="V24" s="97">
        <v>0</v>
      </c>
      <c r="W24" s="89">
        <v>0</v>
      </c>
      <c r="X24" s="101">
        <v>1852.59</v>
      </c>
      <c r="Y24" s="97">
        <v>0</v>
      </c>
      <c r="Z24" s="89">
        <v>0</v>
      </c>
      <c r="AA24" s="101">
        <v>0</v>
      </c>
      <c r="AB24" s="97">
        <v>27500</v>
      </c>
      <c r="AC24" s="89">
        <v>0</v>
      </c>
      <c r="AD24" s="101">
        <v>81150.66999999998</v>
      </c>
      <c r="AE24" s="97">
        <v>147500</v>
      </c>
      <c r="AF24" s="89">
        <v>0</v>
      </c>
      <c r="AG24" s="101">
        <v>274434.98000000004</v>
      </c>
      <c r="AH24" s="97"/>
      <c r="AI24" s="89"/>
      <c r="AJ24" s="101"/>
      <c r="AK24" s="97">
        <v>0</v>
      </c>
      <c r="AL24" s="89">
        <v>0</v>
      </c>
      <c r="AM24" s="101">
        <v>4179.87</v>
      </c>
      <c r="AN24" s="97">
        <v>0</v>
      </c>
      <c r="AO24" s="89">
        <v>0</v>
      </c>
      <c r="AP24" s="101">
        <v>0</v>
      </c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8396.400000000001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1325500</v>
      </c>
      <c r="BW24" s="77">
        <f t="shared" si="4"/>
        <v>0</v>
      </c>
      <c r="BX24" s="79">
        <f t="shared" si="4"/>
        <v>2023848.72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0</v>
      </c>
      <c r="P25" s="97">
        <v>0</v>
      </c>
      <c r="Q25" s="89">
        <v>0</v>
      </c>
      <c r="R25" s="101">
        <v>0</v>
      </c>
      <c r="S25" s="97"/>
      <c r="T25" s="89"/>
      <c r="U25" s="101"/>
      <c r="V25" s="97">
        <v>0</v>
      </c>
      <c r="W25" s="89">
        <v>0</v>
      </c>
      <c r="X25" s="101">
        <v>0</v>
      </c>
      <c r="Y25" s="97"/>
      <c r="Z25" s="89"/>
      <c r="AA25" s="101"/>
      <c r="AB25" s="97">
        <v>20000</v>
      </c>
      <c r="AC25" s="89">
        <v>0</v>
      </c>
      <c r="AD25" s="101">
        <v>20000</v>
      </c>
      <c r="AE25" s="97">
        <v>0</v>
      </c>
      <c r="AF25" s="89">
        <v>0</v>
      </c>
      <c r="AG25" s="101">
        <v>0</v>
      </c>
      <c r="AH25" s="97">
        <v>0</v>
      </c>
      <c r="AI25" s="89">
        <v>0</v>
      </c>
      <c r="AJ25" s="101">
        <v>0</v>
      </c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20000</v>
      </c>
      <c r="BW25" s="77">
        <f t="shared" si="4"/>
        <v>0</v>
      </c>
      <c r="BX25" s="79">
        <f t="shared" si="4"/>
        <v>20000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39000</v>
      </c>
      <c r="E28" s="78">
        <f t="shared" si="5"/>
        <v>0</v>
      </c>
      <c r="F28" s="79">
        <f t="shared" si="5"/>
        <v>348765.1300000001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2805.64</v>
      </c>
      <c r="M28" s="98">
        <f t="shared" si="5"/>
        <v>1100500</v>
      </c>
      <c r="N28" s="78">
        <f t="shared" si="5"/>
        <v>0</v>
      </c>
      <c r="O28" s="77">
        <f t="shared" si="5"/>
        <v>1273632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11000</v>
      </c>
      <c r="T28" s="78">
        <f t="shared" si="5"/>
        <v>0</v>
      </c>
      <c r="U28" s="77">
        <f t="shared" si="5"/>
        <v>28631.44</v>
      </c>
      <c r="V28" s="98">
        <f t="shared" si="5"/>
        <v>0</v>
      </c>
      <c r="W28" s="78">
        <f t="shared" si="5"/>
        <v>0</v>
      </c>
      <c r="X28" s="77">
        <f t="shared" si="5"/>
        <v>1852.59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47500</v>
      </c>
      <c r="AC28" s="78">
        <f t="shared" si="5"/>
        <v>0</v>
      </c>
      <c r="AD28" s="77">
        <f t="shared" si="5"/>
        <v>101150.66999999998</v>
      </c>
      <c r="AE28" s="98">
        <f t="shared" si="5"/>
        <v>147500</v>
      </c>
      <c r="AF28" s="78">
        <f t="shared" si="5"/>
        <v>0</v>
      </c>
      <c r="AG28" s="77">
        <f t="shared" si="5"/>
        <v>274434.98000000004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4179.87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8396.400000000001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1345500</v>
      </c>
      <c r="BW28" s="77">
        <f>BW23+BW24+BW25+BW26+BW27</f>
        <v>0</v>
      </c>
      <c r="BX28" s="95">
        <f>BX23+BX24+BX25+BX26+BX27</f>
        <v>2043848.72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>
        <v>0</v>
      </c>
      <c r="Q31" s="89">
        <v>0</v>
      </c>
      <c r="R31" s="101">
        <v>0</v>
      </c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>
        <v>2700</v>
      </c>
      <c r="BJ40" s="89">
        <v>0</v>
      </c>
      <c r="BK40" s="101">
        <v>0</v>
      </c>
      <c r="BL40" s="97">
        <v>69266.47999999997</v>
      </c>
      <c r="BM40" s="89">
        <v>0</v>
      </c>
      <c r="BN40" s="101">
        <v>102912.19999999997</v>
      </c>
      <c r="BO40" s="97"/>
      <c r="BP40" s="89"/>
      <c r="BQ40" s="101"/>
      <c r="BR40" s="97"/>
      <c r="BS40" s="89"/>
      <c r="BT40" s="101"/>
      <c r="BU40" s="76"/>
      <c r="BV40" s="85">
        <f t="shared" si="10"/>
        <v>71966.47999999997</v>
      </c>
      <c r="BW40" s="77">
        <f t="shared" si="10"/>
        <v>0</v>
      </c>
      <c r="BX40" s="79">
        <f t="shared" si="10"/>
        <v>102912.19999999997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2700</v>
      </c>
      <c r="BJ42" s="78">
        <f t="shared" si="12"/>
        <v>0</v>
      </c>
      <c r="BK42" s="77">
        <f t="shared" si="12"/>
        <v>0</v>
      </c>
      <c r="BL42" s="98">
        <f t="shared" si="12"/>
        <v>69266.47999999997</v>
      </c>
      <c r="BM42" s="78">
        <f t="shared" si="12"/>
        <v>0</v>
      </c>
      <c r="BN42" s="77">
        <f t="shared" si="12"/>
        <v>102912.19999999997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71966.47999999997</v>
      </c>
      <c r="BW42" s="77">
        <f>BW38+BW39+BW40+BW41</f>
        <v>0</v>
      </c>
      <c r="BX42" s="95">
        <f>BX38+BX39+BX40+BX41</f>
        <v>102912.19999999997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277550</v>
      </c>
      <c r="BS49" s="89">
        <v>0</v>
      </c>
      <c r="BT49" s="101">
        <v>280591.28</v>
      </c>
      <c r="BU49" s="76"/>
      <c r="BV49" s="85">
        <f aca="true" t="shared" si="15" ref="BV49:BX50">D49+G49+J49+M49+P49+S49+V49+Y49+AB49+AE49+AH49+AK49+AN49+AQ49+AT49+AW49+AZ49+BC49+BF49+BI49+BL49+BO49+BR49</f>
        <v>277550</v>
      </c>
      <c r="BW49" s="77">
        <f t="shared" si="15"/>
        <v>0</v>
      </c>
      <c r="BX49" s="79">
        <f t="shared" si="15"/>
        <v>280591.28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68000</v>
      </c>
      <c r="BS50" s="89">
        <v>0</v>
      </c>
      <c r="BT50" s="101">
        <v>103410.92000000001</v>
      </c>
      <c r="BU50" s="76"/>
      <c r="BV50" s="85">
        <f t="shared" si="15"/>
        <v>68000</v>
      </c>
      <c r="BW50" s="77">
        <f t="shared" si="15"/>
        <v>0</v>
      </c>
      <c r="BX50" s="79">
        <f t="shared" si="15"/>
        <v>103410.92000000001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345550</v>
      </c>
      <c r="BS51" s="78">
        <f>BS49+BS50</f>
        <v>0</v>
      </c>
      <c r="BT51" s="77">
        <f>BT49+BT50</f>
        <v>384002.20000000007</v>
      </c>
      <c r="BU51" s="85"/>
      <c r="BV51" s="85">
        <f>BV49+BV50</f>
        <v>345550</v>
      </c>
      <c r="BW51" s="77">
        <f>BW49+BW50</f>
        <v>0</v>
      </c>
      <c r="BX51" s="95">
        <f>BX49+BX50</f>
        <v>384002.20000000007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641170</v>
      </c>
      <c r="E53" s="86">
        <f t="shared" si="18"/>
        <v>0</v>
      </c>
      <c r="F53" s="86">
        <f t="shared" si="18"/>
        <v>1115863.83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40250</v>
      </c>
      <c r="K53" s="86">
        <f t="shared" si="18"/>
        <v>0</v>
      </c>
      <c r="L53" s="86">
        <f t="shared" si="18"/>
        <v>48827.68</v>
      </c>
      <c r="M53" s="86">
        <f t="shared" si="18"/>
        <v>1244750</v>
      </c>
      <c r="N53" s="86">
        <f t="shared" si="18"/>
        <v>0</v>
      </c>
      <c r="O53" s="86">
        <f t="shared" si="18"/>
        <v>1468153.4</v>
      </c>
      <c r="P53" s="86">
        <f t="shared" si="18"/>
        <v>7351</v>
      </c>
      <c r="Q53" s="86">
        <f t="shared" si="18"/>
        <v>0</v>
      </c>
      <c r="R53" s="86">
        <f t="shared" si="18"/>
        <v>8331</v>
      </c>
      <c r="S53" s="86">
        <f t="shared" si="18"/>
        <v>27700</v>
      </c>
      <c r="T53" s="86">
        <f t="shared" si="18"/>
        <v>0</v>
      </c>
      <c r="U53" s="86">
        <f t="shared" si="18"/>
        <v>52903.67999999999</v>
      </c>
      <c r="V53" s="86">
        <f t="shared" si="18"/>
        <v>13200</v>
      </c>
      <c r="W53" s="86">
        <f t="shared" si="18"/>
        <v>0</v>
      </c>
      <c r="X53" s="86">
        <f t="shared" si="18"/>
        <v>18160.59</v>
      </c>
      <c r="Y53" s="86">
        <f t="shared" si="18"/>
        <v>5000</v>
      </c>
      <c r="Z53" s="86">
        <f t="shared" si="18"/>
        <v>0</v>
      </c>
      <c r="AA53" s="86">
        <f t="shared" si="18"/>
        <v>5732</v>
      </c>
      <c r="AB53" s="86">
        <f t="shared" si="18"/>
        <v>253781</v>
      </c>
      <c r="AC53" s="86">
        <f t="shared" si="18"/>
        <v>0</v>
      </c>
      <c r="AD53" s="86">
        <f t="shared" si="18"/>
        <v>341453.87</v>
      </c>
      <c r="AE53" s="86">
        <f t="shared" si="18"/>
        <v>239300</v>
      </c>
      <c r="AF53" s="86">
        <f t="shared" si="18"/>
        <v>0</v>
      </c>
      <c r="AG53" s="86">
        <f t="shared" si="18"/>
        <v>404049.95000000007</v>
      </c>
      <c r="AH53" s="86">
        <f t="shared" si="18"/>
        <v>3000</v>
      </c>
      <c r="AI53" s="86">
        <f t="shared" si="18"/>
        <v>0</v>
      </c>
      <c r="AJ53" s="86">
        <f aca="true" t="shared" si="19" ref="AJ53:BT53">AJ20+AJ28+AJ35+AJ42+AJ46+AJ51</f>
        <v>4000</v>
      </c>
      <c r="AK53" s="86">
        <f t="shared" si="19"/>
        <v>77100</v>
      </c>
      <c r="AL53" s="86">
        <f t="shared" si="19"/>
        <v>0</v>
      </c>
      <c r="AM53" s="86">
        <f t="shared" si="19"/>
        <v>96235.79</v>
      </c>
      <c r="AN53" s="86">
        <f t="shared" si="19"/>
        <v>2100</v>
      </c>
      <c r="AO53" s="86">
        <f t="shared" si="19"/>
        <v>0</v>
      </c>
      <c r="AP53" s="86">
        <f t="shared" si="19"/>
        <v>2100</v>
      </c>
      <c r="AQ53" s="86">
        <f t="shared" si="19"/>
        <v>1500</v>
      </c>
      <c r="AR53" s="86">
        <f t="shared" si="19"/>
        <v>0</v>
      </c>
      <c r="AS53" s="86">
        <f t="shared" si="19"/>
        <v>3615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11000</v>
      </c>
      <c r="AX53" s="86">
        <f t="shared" si="19"/>
        <v>0</v>
      </c>
      <c r="AY53" s="86">
        <f t="shared" si="19"/>
        <v>20396.4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77330.75</v>
      </c>
      <c r="BJ53" s="86">
        <f t="shared" si="19"/>
        <v>0</v>
      </c>
      <c r="BK53" s="86">
        <f t="shared" si="19"/>
        <v>10000</v>
      </c>
      <c r="BL53" s="86">
        <f t="shared" si="19"/>
        <v>160779.77</v>
      </c>
      <c r="BM53" s="86">
        <f t="shared" si="19"/>
        <v>0</v>
      </c>
      <c r="BN53" s="86">
        <f t="shared" si="19"/>
        <v>241389.27999999997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345550</v>
      </c>
      <c r="BS53" s="86">
        <f t="shared" si="19"/>
        <v>0</v>
      </c>
      <c r="BT53" s="86">
        <f t="shared" si="19"/>
        <v>384002.20000000007</v>
      </c>
      <c r="BU53" s="86">
        <f>BU8</f>
        <v>0</v>
      </c>
      <c r="BV53" s="102">
        <f>BV8+BV20+BV28+BV35+BV42+BV46+BV51</f>
        <v>3150862.52</v>
      </c>
      <c r="BW53" s="87">
        <f>BW20+BW28+BW35+BW42+BW46+BW51</f>
        <v>0</v>
      </c>
      <c r="BX53" s="87">
        <f>BX20+BX28+BX35+BX42+BX46+BX51</f>
        <v>4225214.67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255000</v>
      </c>
      <c r="E10" s="89">
        <v>0</v>
      </c>
      <c r="F10" s="90"/>
      <c r="G10" s="88"/>
      <c r="H10" s="89"/>
      <c r="I10" s="90"/>
      <c r="J10" s="97">
        <v>36000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291000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28650</v>
      </c>
      <c r="E11" s="89">
        <v>0</v>
      </c>
      <c r="F11" s="90"/>
      <c r="G11" s="88"/>
      <c r="H11" s="89"/>
      <c r="I11" s="90"/>
      <c r="J11" s="97">
        <v>2500</v>
      </c>
      <c r="K11" s="89">
        <v>0</v>
      </c>
      <c r="L11" s="101"/>
      <c r="M11" s="91">
        <v>350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31800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238670</v>
      </c>
      <c r="E12" s="89">
        <v>0</v>
      </c>
      <c r="F12" s="90"/>
      <c r="G12" s="88"/>
      <c r="H12" s="89"/>
      <c r="I12" s="90"/>
      <c r="J12" s="97">
        <v>1750</v>
      </c>
      <c r="K12" s="89">
        <v>0</v>
      </c>
      <c r="L12" s="101"/>
      <c r="M12" s="91">
        <v>96000</v>
      </c>
      <c r="N12" s="89">
        <v>0</v>
      </c>
      <c r="O12" s="90"/>
      <c r="P12" s="91">
        <v>0</v>
      </c>
      <c r="Q12" s="89">
        <v>0</v>
      </c>
      <c r="R12" s="90"/>
      <c r="S12" s="91">
        <v>7000</v>
      </c>
      <c r="T12" s="89">
        <v>0</v>
      </c>
      <c r="U12" s="90"/>
      <c r="V12" s="91">
        <v>2000</v>
      </c>
      <c r="W12" s="89">
        <v>0</v>
      </c>
      <c r="X12" s="90"/>
      <c r="Y12" s="91">
        <v>5000</v>
      </c>
      <c r="Z12" s="89">
        <v>0</v>
      </c>
      <c r="AA12" s="90"/>
      <c r="AB12" s="91">
        <v>191200</v>
      </c>
      <c r="AC12" s="89">
        <v>0</v>
      </c>
      <c r="AD12" s="90"/>
      <c r="AE12" s="91">
        <v>80500</v>
      </c>
      <c r="AF12" s="89">
        <v>0</v>
      </c>
      <c r="AG12" s="90"/>
      <c r="AH12" s="91">
        <v>0</v>
      </c>
      <c r="AI12" s="89">
        <v>0</v>
      </c>
      <c r="AJ12" s="90"/>
      <c r="AK12" s="91">
        <v>44000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666120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26600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47200</v>
      </c>
      <c r="N13" s="89">
        <v>0</v>
      </c>
      <c r="O13" s="90"/>
      <c r="P13" s="91">
        <v>6260</v>
      </c>
      <c r="Q13" s="89">
        <v>0</v>
      </c>
      <c r="R13" s="90"/>
      <c r="S13" s="91">
        <v>9700</v>
      </c>
      <c r="T13" s="89">
        <v>0</v>
      </c>
      <c r="U13" s="90"/>
      <c r="V13" s="91">
        <v>13000</v>
      </c>
      <c r="W13" s="89">
        <v>0</v>
      </c>
      <c r="X13" s="90"/>
      <c r="Y13" s="91"/>
      <c r="Z13" s="89"/>
      <c r="AA13" s="90"/>
      <c r="AB13" s="91">
        <v>13500</v>
      </c>
      <c r="AC13" s="89">
        <v>0</v>
      </c>
      <c r="AD13" s="90"/>
      <c r="AE13" s="91">
        <v>9000</v>
      </c>
      <c r="AF13" s="89">
        <v>0</v>
      </c>
      <c r="AG13" s="90"/>
      <c r="AH13" s="91">
        <v>3000</v>
      </c>
      <c r="AI13" s="89">
        <v>0</v>
      </c>
      <c r="AJ13" s="90"/>
      <c r="AK13" s="91">
        <v>33100</v>
      </c>
      <c r="AL13" s="89">
        <v>0</v>
      </c>
      <c r="AM13" s="90"/>
      <c r="AN13" s="91">
        <v>2100</v>
      </c>
      <c r="AO13" s="89">
        <v>0</v>
      </c>
      <c r="AP13" s="90"/>
      <c r="AQ13" s="91">
        <v>1500</v>
      </c>
      <c r="AR13" s="89">
        <v>0</v>
      </c>
      <c r="AS13" s="90"/>
      <c r="AT13" s="91"/>
      <c r="AU13" s="89"/>
      <c r="AV13" s="90"/>
      <c r="AW13" s="97">
        <v>11000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175960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89335.95999999999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89335.95999999999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41250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700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2000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78051.40000000001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122001.40000000001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595170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40250</v>
      </c>
      <c r="K20" s="78">
        <f t="shared" si="1"/>
        <v>0</v>
      </c>
      <c r="L20" s="77">
        <f t="shared" si="1"/>
        <v>0</v>
      </c>
      <c r="M20" s="98">
        <f t="shared" si="1"/>
        <v>144250</v>
      </c>
      <c r="N20" s="78">
        <f t="shared" si="1"/>
        <v>0</v>
      </c>
      <c r="O20" s="77">
        <f t="shared" si="1"/>
        <v>0</v>
      </c>
      <c r="P20" s="98">
        <f t="shared" si="1"/>
        <v>6260</v>
      </c>
      <c r="Q20" s="78">
        <f t="shared" si="1"/>
        <v>0</v>
      </c>
      <c r="R20" s="77">
        <f t="shared" si="1"/>
        <v>0</v>
      </c>
      <c r="S20" s="98">
        <f t="shared" si="1"/>
        <v>16700</v>
      </c>
      <c r="T20" s="78">
        <f t="shared" si="1"/>
        <v>0</v>
      </c>
      <c r="U20" s="77">
        <f t="shared" si="1"/>
        <v>0</v>
      </c>
      <c r="V20" s="98">
        <f t="shared" si="1"/>
        <v>15000</v>
      </c>
      <c r="W20" s="78">
        <f t="shared" si="1"/>
        <v>0</v>
      </c>
      <c r="X20" s="77">
        <f t="shared" si="1"/>
        <v>0</v>
      </c>
      <c r="Y20" s="98">
        <f t="shared" si="1"/>
        <v>5000</v>
      </c>
      <c r="Z20" s="78">
        <f t="shared" si="1"/>
        <v>0</v>
      </c>
      <c r="AA20" s="77">
        <f t="shared" si="1"/>
        <v>0</v>
      </c>
      <c r="AB20" s="98">
        <f t="shared" si="1"/>
        <v>204700</v>
      </c>
      <c r="AC20" s="78">
        <f t="shared" si="1"/>
        <v>0</v>
      </c>
      <c r="AD20" s="77">
        <f t="shared" si="1"/>
        <v>0</v>
      </c>
      <c r="AE20" s="98">
        <f t="shared" si="1"/>
        <v>91800</v>
      </c>
      <c r="AF20" s="78">
        <f t="shared" si="1"/>
        <v>0</v>
      </c>
      <c r="AG20" s="77">
        <f t="shared" si="1"/>
        <v>0</v>
      </c>
      <c r="AH20" s="98">
        <f t="shared" si="1"/>
        <v>3000</v>
      </c>
      <c r="AI20" s="78">
        <f t="shared" si="1"/>
        <v>0</v>
      </c>
      <c r="AJ20" s="77">
        <f t="shared" si="1"/>
        <v>0</v>
      </c>
      <c r="AK20" s="98">
        <f t="shared" si="1"/>
        <v>77100</v>
      </c>
      <c r="AL20" s="78">
        <f t="shared" si="1"/>
        <v>0</v>
      </c>
      <c r="AM20" s="77">
        <f t="shared" si="1"/>
        <v>0</v>
      </c>
      <c r="AN20" s="98">
        <f t="shared" si="1"/>
        <v>2100</v>
      </c>
      <c r="AO20" s="78">
        <f t="shared" si="1"/>
        <v>0</v>
      </c>
      <c r="AP20" s="77">
        <f t="shared" si="1"/>
        <v>0</v>
      </c>
      <c r="AQ20" s="98">
        <f t="shared" si="1"/>
        <v>1500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11000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78051.40000000001</v>
      </c>
      <c r="BJ20" s="78">
        <f t="shared" si="1"/>
        <v>0</v>
      </c>
      <c r="BK20" s="77">
        <f t="shared" si="1"/>
        <v>0</v>
      </c>
      <c r="BL20" s="98">
        <f t="shared" si="1"/>
        <v>89335.95999999999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1381217.3599999999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27500</v>
      </c>
      <c r="AC24" s="89">
        <v>0</v>
      </c>
      <c r="AD24" s="101"/>
      <c r="AE24" s="97">
        <v>267000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>
        <v>0</v>
      </c>
      <c r="AO24" s="89">
        <v>0</v>
      </c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295500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>
        <v>0</v>
      </c>
      <c r="Q25" s="89">
        <v>0</v>
      </c>
      <c r="R25" s="101"/>
      <c r="S25" s="97"/>
      <c r="T25" s="89"/>
      <c r="U25" s="101"/>
      <c r="V25" s="97">
        <v>0</v>
      </c>
      <c r="W25" s="89">
        <v>0</v>
      </c>
      <c r="X25" s="101"/>
      <c r="Y25" s="97"/>
      <c r="Z25" s="89"/>
      <c r="AA25" s="101"/>
      <c r="AB25" s="97">
        <v>20000</v>
      </c>
      <c r="AC25" s="89">
        <v>0</v>
      </c>
      <c r="AD25" s="101"/>
      <c r="AE25" s="97">
        <v>0</v>
      </c>
      <c r="AF25" s="89">
        <v>0</v>
      </c>
      <c r="AG25" s="101"/>
      <c r="AH25" s="97">
        <v>0</v>
      </c>
      <c r="AI25" s="89">
        <v>0</v>
      </c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20000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47500</v>
      </c>
      <c r="AC28" s="78">
        <f t="shared" si="3"/>
        <v>0</v>
      </c>
      <c r="AD28" s="77">
        <f t="shared" si="3"/>
        <v>0</v>
      </c>
      <c r="AE28" s="98">
        <f t="shared" si="3"/>
        <v>267000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315500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>
        <v>0</v>
      </c>
      <c r="Q31" s="89">
        <v>0</v>
      </c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>
        <v>0</v>
      </c>
      <c r="BJ40" s="89">
        <v>0</v>
      </c>
      <c r="BK40" s="101"/>
      <c r="BL40" s="97">
        <v>72595.15999999999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72595.15999999999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72595.15999999999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72595.15999999999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277550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277550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68000</v>
      </c>
      <c r="BS50" s="89">
        <v>0</v>
      </c>
      <c r="BT50" s="101"/>
      <c r="BU50" s="76"/>
      <c r="BV50" s="85">
        <f t="shared" si="9"/>
        <v>68000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345550</v>
      </c>
      <c r="BS51" s="78">
        <f>BS49+BS50</f>
        <v>0</v>
      </c>
      <c r="BT51" s="77">
        <f>BT49+BT50</f>
        <v>0</v>
      </c>
      <c r="BU51" s="85"/>
      <c r="BV51" s="85">
        <f>BV49+BV50</f>
        <v>345550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596170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40250</v>
      </c>
      <c r="K53" s="86">
        <f t="shared" si="11"/>
        <v>0</v>
      </c>
      <c r="L53" s="86">
        <f t="shared" si="11"/>
        <v>0</v>
      </c>
      <c r="M53" s="86">
        <f t="shared" si="11"/>
        <v>144250</v>
      </c>
      <c r="N53" s="86">
        <f t="shared" si="11"/>
        <v>0</v>
      </c>
      <c r="O53" s="86">
        <f t="shared" si="11"/>
        <v>0</v>
      </c>
      <c r="P53" s="86">
        <f t="shared" si="11"/>
        <v>6260</v>
      </c>
      <c r="Q53" s="86">
        <f t="shared" si="11"/>
        <v>0</v>
      </c>
      <c r="R53" s="86">
        <f t="shared" si="11"/>
        <v>0</v>
      </c>
      <c r="S53" s="86">
        <f t="shared" si="11"/>
        <v>16700</v>
      </c>
      <c r="T53" s="86">
        <f t="shared" si="11"/>
        <v>0</v>
      </c>
      <c r="U53" s="86">
        <f t="shared" si="11"/>
        <v>0</v>
      </c>
      <c r="V53" s="86">
        <f t="shared" si="11"/>
        <v>15000</v>
      </c>
      <c r="W53" s="86">
        <f t="shared" si="11"/>
        <v>0</v>
      </c>
      <c r="X53" s="86">
        <f t="shared" si="11"/>
        <v>0</v>
      </c>
      <c r="Y53" s="86">
        <f t="shared" si="11"/>
        <v>5000</v>
      </c>
      <c r="Z53" s="86">
        <f t="shared" si="11"/>
        <v>0</v>
      </c>
      <c r="AA53" s="86">
        <f t="shared" si="11"/>
        <v>0</v>
      </c>
      <c r="AB53" s="86">
        <f t="shared" si="11"/>
        <v>252200</v>
      </c>
      <c r="AC53" s="86">
        <f t="shared" si="11"/>
        <v>0</v>
      </c>
      <c r="AD53" s="86">
        <f t="shared" si="11"/>
        <v>0</v>
      </c>
      <c r="AE53" s="86">
        <f t="shared" si="11"/>
        <v>358800</v>
      </c>
      <c r="AF53" s="86">
        <f t="shared" si="11"/>
        <v>0</v>
      </c>
      <c r="AG53" s="86">
        <f t="shared" si="11"/>
        <v>0</v>
      </c>
      <c r="AH53" s="86">
        <f t="shared" si="11"/>
        <v>3000</v>
      </c>
      <c r="AI53" s="86">
        <f t="shared" si="11"/>
        <v>0</v>
      </c>
      <c r="AJ53" s="86">
        <f t="shared" si="11"/>
        <v>0</v>
      </c>
      <c r="AK53" s="86">
        <f t="shared" si="11"/>
        <v>77100</v>
      </c>
      <c r="AL53" s="86">
        <f t="shared" si="11"/>
        <v>0</v>
      </c>
      <c r="AM53" s="86">
        <f t="shared" si="11"/>
        <v>0</v>
      </c>
      <c r="AN53" s="86">
        <f t="shared" si="11"/>
        <v>2100</v>
      </c>
      <c r="AO53" s="86">
        <f t="shared" si="11"/>
        <v>0</v>
      </c>
      <c r="AP53" s="86">
        <f t="shared" si="11"/>
        <v>0</v>
      </c>
      <c r="AQ53" s="86">
        <f t="shared" si="11"/>
        <v>1500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11000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78051.40000000001</v>
      </c>
      <c r="BJ53" s="86">
        <f t="shared" si="11"/>
        <v>0</v>
      </c>
      <c r="BK53" s="86">
        <f t="shared" si="11"/>
        <v>0</v>
      </c>
      <c r="BL53" s="86">
        <f t="shared" si="11"/>
        <v>161931.12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345550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2114862.5199999996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255000</v>
      </c>
      <c r="E10" s="89">
        <v>0</v>
      </c>
      <c r="F10" s="90"/>
      <c r="G10" s="88"/>
      <c r="H10" s="89"/>
      <c r="I10" s="90"/>
      <c r="J10" s="97">
        <v>36000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291000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28650</v>
      </c>
      <c r="E11" s="89">
        <v>0</v>
      </c>
      <c r="F11" s="90"/>
      <c r="G11" s="88"/>
      <c r="H11" s="89"/>
      <c r="I11" s="90"/>
      <c r="J11" s="97">
        <v>2500</v>
      </c>
      <c r="K11" s="89">
        <v>0</v>
      </c>
      <c r="L11" s="101"/>
      <c r="M11" s="91">
        <v>350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31800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238670</v>
      </c>
      <c r="E12" s="89">
        <v>0</v>
      </c>
      <c r="F12" s="90"/>
      <c r="G12" s="88"/>
      <c r="H12" s="89"/>
      <c r="I12" s="90"/>
      <c r="J12" s="97">
        <v>1750</v>
      </c>
      <c r="K12" s="89">
        <v>0</v>
      </c>
      <c r="L12" s="101"/>
      <c r="M12" s="91">
        <v>96000</v>
      </c>
      <c r="N12" s="89">
        <v>0</v>
      </c>
      <c r="O12" s="90"/>
      <c r="P12" s="91">
        <v>0</v>
      </c>
      <c r="Q12" s="89">
        <v>0</v>
      </c>
      <c r="R12" s="90"/>
      <c r="S12" s="91">
        <v>7000</v>
      </c>
      <c r="T12" s="89">
        <v>0</v>
      </c>
      <c r="U12" s="90"/>
      <c r="V12" s="91">
        <v>2000</v>
      </c>
      <c r="W12" s="89">
        <v>0</v>
      </c>
      <c r="X12" s="90"/>
      <c r="Y12" s="91">
        <v>5000</v>
      </c>
      <c r="Z12" s="89">
        <v>0</v>
      </c>
      <c r="AA12" s="90"/>
      <c r="AB12" s="91">
        <v>191200</v>
      </c>
      <c r="AC12" s="89">
        <v>0</v>
      </c>
      <c r="AD12" s="90"/>
      <c r="AE12" s="91">
        <v>80500</v>
      </c>
      <c r="AF12" s="89">
        <v>0</v>
      </c>
      <c r="AG12" s="90"/>
      <c r="AH12" s="91">
        <v>0</v>
      </c>
      <c r="AI12" s="89">
        <v>0</v>
      </c>
      <c r="AJ12" s="90"/>
      <c r="AK12" s="91">
        <v>44000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666120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26600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47200</v>
      </c>
      <c r="N13" s="89">
        <v>0</v>
      </c>
      <c r="O13" s="90"/>
      <c r="P13" s="91">
        <v>6260</v>
      </c>
      <c r="Q13" s="89">
        <v>0</v>
      </c>
      <c r="R13" s="90"/>
      <c r="S13" s="91">
        <v>9700</v>
      </c>
      <c r="T13" s="89">
        <v>0</v>
      </c>
      <c r="U13" s="90"/>
      <c r="V13" s="91">
        <v>13000</v>
      </c>
      <c r="W13" s="89">
        <v>0</v>
      </c>
      <c r="X13" s="90"/>
      <c r="Y13" s="91"/>
      <c r="Z13" s="89"/>
      <c r="AA13" s="90"/>
      <c r="AB13" s="91">
        <v>13500</v>
      </c>
      <c r="AC13" s="89">
        <v>0</v>
      </c>
      <c r="AD13" s="90"/>
      <c r="AE13" s="91">
        <v>9000</v>
      </c>
      <c r="AF13" s="89">
        <v>0</v>
      </c>
      <c r="AG13" s="90"/>
      <c r="AH13" s="91">
        <v>3000</v>
      </c>
      <c r="AI13" s="89">
        <v>0</v>
      </c>
      <c r="AJ13" s="90"/>
      <c r="AK13" s="91">
        <v>33100</v>
      </c>
      <c r="AL13" s="89">
        <v>0</v>
      </c>
      <c r="AM13" s="90"/>
      <c r="AN13" s="91">
        <v>2100</v>
      </c>
      <c r="AO13" s="89">
        <v>0</v>
      </c>
      <c r="AP13" s="90"/>
      <c r="AQ13" s="91">
        <v>1500</v>
      </c>
      <c r="AR13" s="89">
        <v>0</v>
      </c>
      <c r="AS13" s="90"/>
      <c r="AT13" s="91"/>
      <c r="AU13" s="89"/>
      <c r="AV13" s="90"/>
      <c r="AW13" s="97">
        <v>11000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175960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85794.20000000001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85794.20000000001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41250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700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2000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76100.47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120050.47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595170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40250</v>
      </c>
      <c r="K20" s="78">
        <f t="shared" si="1"/>
        <v>0</v>
      </c>
      <c r="L20" s="77">
        <f t="shared" si="1"/>
        <v>0</v>
      </c>
      <c r="M20" s="98">
        <f t="shared" si="1"/>
        <v>144250</v>
      </c>
      <c r="N20" s="78">
        <f t="shared" si="1"/>
        <v>0</v>
      </c>
      <c r="O20" s="77">
        <f t="shared" si="1"/>
        <v>0</v>
      </c>
      <c r="P20" s="98">
        <f t="shared" si="1"/>
        <v>6260</v>
      </c>
      <c r="Q20" s="78">
        <f t="shared" si="1"/>
        <v>0</v>
      </c>
      <c r="R20" s="77">
        <f t="shared" si="1"/>
        <v>0</v>
      </c>
      <c r="S20" s="98">
        <f t="shared" si="1"/>
        <v>16700</v>
      </c>
      <c r="T20" s="78">
        <f t="shared" si="1"/>
        <v>0</v>
      </c>
      <c r="U20" s="77">
        <f t="shared" si="1"/>
        <v>0</v>
      </c>
      <c r="V20" s="98">
        <f t="shared" si="1"/>
        <v>15000</v>
      </c>
      <c r="W20" s="78">
        <f t="shared" si="1"/>
        <v>0</v>
      </c>
      <c r="X20" s="77">
        <f t="shared" si="1"/>
        <v>0</v>
      </c>
      <c r="Y20" s="98">
        <f t="shared" si="1"/>
        <v>5000</v>
      </c>
      <c r="Z20" s="78">
        <f t="shared" si="1"/>
        <v>0</v>
      </c>
      <c r="AA20" s="77">
        <f t="shared" si="1"/>
        <v>0</v>
      </c>
      <c r="AB20" s="98">
        <f t="shared" si="1"/>
        <v>204700</v>
      </c>
      <c r="AC20" s="78">
        <f t="shared" si="1"/>
        <v>0</v>
      </c>
      <c r="AD20" s="77">
        <f t="shared" si="1"/>
        <v>0</v>
      </c>
      <c r="AE20" s="98">
        <f t="shared" si="1"/>
        <v>91800</v>
      </c>
      <c r="AF20" s="78">
        <f t="shared" si="1"/>
        <v>0</v>
      </c>
      <c r="AG20" s="77">
        <f t="shared" si="1"/>
        <v>0</v>
      </c>
      <c r="AH20" s="98">
        <f t="shared" si="1"/>
        <v>3000</v>
      </c>
      <c r="AI20" s="78">
        <f t="shared" si="1"/>
        <v>0</v>
      </c>
      <c r="AJ20" s="77">
        <f t="shared" si="1"/>
        <v>0</v>
      </c>
      <c r="AK20" s="98">
        <f t="shared" si="1"/>
        <v>77100</v>
      </c>
      <c r="AL20" s="78">
        <f t="shared" si="1"/>
        <v>0</v>
      </c>
      <c r="AM20" s="77">
        <f t="shared" si="1"/>
        <v>0</v>
      </c>
      <c r="AN20" s="98">
        <f t="shared" si="1"/>
        <v>2100</v>
      </c>
      <c r="AO20" s="78">
        <f t="shared" si="1"/>
        <v>0</v>
      </c>
      <c r="AP20" s="77">
        <f t="shared" si="1"/>
        <v>0</v>
      </c>
      <c r="AQ20" s="98">
        <f t="shared" si="1"/>
        <v>1500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11000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76100.47</v>
      </c>
      <c r="BJ20" s="78">
        <f t="shared" si="1"/>
        <v>0</v>
      </c>
      <c r="BK20" s="77">
        <f t="shared" si="1"/>
        <v>0</v>
      </c>
      <c r="BL20" s="98">
        <f t="shared" si="1"/>
        <v>85794.20000000001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1375724.67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37500</v>
      </c>
      <c r="AC24" s="89">
        <v>0</v>
      </c>
      <c r="AD24" s="101"/>
      <c r="AE24" s="97">
        <v>25000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>
        <v>0</v>
      </c>
      <c r="AO24" s="89">
        <v>0</v>
      </c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67500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>
        <v>0</v>
      </c>
      <c r="Q25" s="89">
        <v>0</v>
      </c>
      <c r="R25" s="101"/>
      <c r="S25" s="97"/>
      <c r="T25" s="89"/>
      <c r="U25" s="101"/>
      <c r="V25" s="97">
        <v>0</v>
      </c>
      <c r="W25" s="89">
        <v>0</v>
      </c>
      <c r="X25" s="101"/>
      <c r="Y25" s="97"/>
      <c r="Z25" s="89"/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>
        <v>0</v>
      </c>
      <c r="AI25" s="89">
        <v>0</v>
      </c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37500</v>
      </c>
      <c r="AC28" s="78">
        <f t="shared" si="3"/>
        <v>0</v>
      </c>
      <c r="AD28" s="77">
        <f t="shared" si="3"/>
        <v>0</v>
      </c>
      <c r="AE28" s="98">
        <f t="shared" si="3"/>
        <v>25000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67500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>
        <v>0</v>
      </c>
      <c r="Q31" s="89">
        <v>0</v>
      </c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>
        <v>0</v>
      </c>
      <c r="BJ40" s="89">
        <v>0</v>
      </c>
      <c r="BK40" s="101"/>
      <c r="BL40" s="97">
        <v>76087.84999999998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76087.84999999998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76087.84999999998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76087.84999999998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277550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277550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68000</v>
      </c>
      <c r="BS50" s="89">
        <v>0</v>
      </c>
      <c r="BT50" s="101"/>
      <c r="BU50" s="76"/>
      <c r="BV50" s="85">
        <f t="shared" si="9"/>
        <v>68000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345550</v>
      </c>
      <c r="BS51" s="78">
        <f>BS49+BS50</f>
        <v>0</v>
      </c>
      <c r="BT51" s="77">
        <f>BT49+BT50</f>
        <v>0</v>
      </c>
      <c r="BU51" s="85"/>
      <c r="BV51" s="85">
        <f>BV49+BV50</f>
        <v>345550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600170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40250</v>
      </c>
      <c r="K53" s="86">
        <f t="shared" si="11"/>
        <v>0</v>
      </c>
      <c r="L53" s="86">
        <f t="shared" si="11"/>
        <v>0</v>
      </c>
      <c r="M53" s="86">
        <f t="shared" si="11"/>
        <v>144250</v>
      </c>
      <c r="N53" s="86">
        <f t="shared" si="11"/>
        <v>0</v>
      </c>
      <c r="O53" s="86">
        <f t="shared" si="11"/>
        <v>0</v>
      </c>
      <c r="P53" s="86">
        <f t="shared" si="11"/>
        <v>6260</v>
      </c>
      <c r="Q53" s="86">
        <f t="shared" si="11"/>
        <v>0</v>
      </c>
      <c r="R53" s="86">
        <f t="shared" si="11"/>
        <v>0</v>
      </c>
      <c r="S53" s="86">
        <f t="shared" si="11"/>
        <v>16700</v>
      </c>
      <c r="T53" s="86">
        <f t="shared" si="11"/>
        <v>0</v>
      </c>
      <c r="U53" s="86">
        <f t="shared" si="11"/>
        <v>0</v>
      </c>
      <c r="V53" s="86">
        <f t="shared" si="11"/>
        <v>15000</v>
      </c>
      <c r="W53" s="86">
        <f t="shared" si="11"/>
        <v>0</v>
      </c>
      <c r="X53" s="86">
        <f t="shared" si="11"/>
        <v>0</v>
      </c>
      <c r="Y53" s="86">
        <f t="shared" si="11"/>
        <v>5000</v>
      </c>
      <c r="Z53" s="86">
        <f t="shared" si="11"/>
        <v>0</v>
      </c>
      <c r="AA53" s="86">
        <f t="shared" si="11"/>
        <v>0</v>
      </c>
      <c r="AB53" s="86">
        <f t="shared" si="11"/>
        <v>242200</v>
      </c>
      <c r="AC53" s="86">
        <f t="shared" si="11"/>
        <v>0</v>
      </c>
      <c r="AD53" s="86">
        <f t="shared" si="11"/>
        <v>0</v>
      </c>
      <c r="AE53" s="86">
        <f t="shared" si="11"/>
        <v>116800</v>
      </c>
      <c r="AF53" s="86">
        <f t="shared" si="11"/>
        <v>0</v>
      </c>
      <c r="AG53" s="86">
        <f t="shared" si="11"/>
        <v>0</v>
      </c>
      <c r="AH53" s="86">
        <f t="shared" si="11"/>
        <v>3000</v>
      </c>
      <c r="AI53" s="86">
        <f t="shared" si="11"/>
        <v>0</v>
      </c>
      <c r="AJ53" s="86">
        <f t="shared" si="11"/>
        <v>0</v>
      </c>
      <c r="AK53" s="86">
        <f t="shared" si="11"/>
        <v>77100</v>
      </c>
      <c r="AL53" s="86">
        <f t="shared" si="11"/>
        <v>0</v>
      </c>
      <c r="AM53" s="86">
        <f t="shared" si="11"/>
        <v>0</v>
      </c>
      <c r="AN53" s="86">
        <f t="shared" si="11"/>
        <v>2100</v>
      </c>
      <c r="AO53" s="86">
        <f t="shared" si="11"/>
        <v>0</v>
      </c>
      <c r="AP53" s="86">
        <f t="shared" si="11"/>
        <v>0</v>
      </c>
      <c r="AQ53" s="86">
        <f t="shared" si="11"/>
        <v>1500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11000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76100.47</v>
      </c>
      <c r="BJ53" s="86">
        <f t="shared" si="11"/>
        <v>0</v>
      </c>
      <c r="BK53" s="86">
        <f t="shared" si="11"/>
        <v>0</v>
      </c>
      <c r="BL53" s="86">
        <f t="shared" si="11"/>
        <v>161882.05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345550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1864862.52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2020-02-03T10:36:01Z</dcterms:modified>
  <cp:category/>
  <cp:version/>
  <cp:contentType/>
  <cp:contentStatus/>
</cp:coreProperties>
</file>