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<sst xmlns="http://schemas.openxmlformats.org/spreadsheetml/2006/main" count="870" uniqueCount="151">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</sst>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306745.2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489798.26</v>
      </c>
      <c r="E10" s="45">
        <v>589976.7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237349.52</v>
      </c>
      <c r="E14" s="45">
        <v>248852.18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727147.78</v>
      </c>
      <c r="E16" s="51">
        <f>E10+E11+E12+E13+E14+E15</f>
        <v>838828.8799999999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12100</v>
      </c>
      <c r="E18" s="45">
        <v>14545.55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12100</v>
      </c>
      <c r="E23" s="51">
        <f>E18+E19+E20+E21+E22</f>
        <v>14545.55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70180</v>
      </c>
      <c r="E25" s="45">
        <v>81388.59</v>
      </c>
    </row>
    <row r="26" spans="2:5" ht="15">
      <c r="B26" s="13">
        <v>30200</v>
      </c>
      <c r="C26" s="54" t="s">
        <v>28</v>
      </c>
      <c r="D26" s="39">
        <v>1000</v>
      </c>
      <c r="E26" s="45">
        <v>1000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88000</v>
      </c>
      <c r="E29" s="50">
        <v>197020.45</v>
      </c>
    </row>
    <row r="30" spans="2:5" ht="15.75" thickBot="1">
      <c r="B30" s="16">
        <v>30000</v>
      </c>
      <c r="C30" s="15" t="s">
        <v>32</v>
      </c>
      <c r="D30" s="48">
        <f>D25+D26+D27+D28+D29</f>
        <v>159280</v>
      </c>
      <c r="E30" s="51">
        <f>E25+E26+E27+E28+E29</f>
        <v>279509.04000000004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8000</v>
      </c>
      <c r="E33" s="58">
        <v>24831.66</v>
      </c>
    </row>
    <row r="34" spans="2:5" ht="15">
      <c r="B34" s="13">
        <v>40300</v>
      </c>
      <c r="C34" s="54" t="s">
        <v>37</v>
      </c>
      <c r="D34" s="60">
        <v>70000</v>
      </c>
      <c r="E34" s="45">
        <v>338104.42</v>
      </c>
    </row>
    <row r="35" spans="2:5" ht="15">
      <c r="B35" s="13">
        <v>40400</v>
      </c>
      <c r="C35" s="54" t="s">
        <v>38</v>
      </c>
      <c r="D35" s="39">
        <v>50000</v>
      </c>
      <c r="E35" s="45">
        <v>50000</v>
      </c>
    </row>
    <row r="36" spans="2:5" ht="15">
      <c r="B36" s="13">
        <v>40500</v>
      </c>
      <c r="C36" s="54" t="s">
        <v>39</v>
      </c>
      <c r="D36" s="49">
        <v>30000</v>
      </c>
      <c r="E36" s="50">
        <v>30006.05</v>
      </c>
    </row>
    <row r="37" spans="2:5" ht="15.75" thickBot="1">
      <c r="B37" s="16">
        <v>40000</v>
      </c>
      <c r="C37" s="15" t="s">
        <v>40</v>
      </c>
      <c r="D37" s="48">
        <f>D32+D33+D34+D35+D36</f>
        <v>158000</v>
      </c>
      <c r="E37" s="51">
        <f>E32+E33+E34+E35+E36</f>
        <v>442942.12999999995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93.33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93.33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292747</v>
      </c>
      <c r="E54" s="45">
        <v>295248.58</v>
      </c>
    </row>
    <row r="55" spans="2:5" ht="15">
      <c r="B55" s="13">
        <v>90200</v>
      </c>
      <c r="C55" s="54" t="s">
        <v>62</v>
      </c>
      <c r="D55" s="60">
        <v>22033</v>
      </c>
      <c r="E55" s="61">
        <v>29705.14</v>
      </c>
    </row>
    <row r="56" spans="2:5" ht="15.75" thickBot="1">
      <c r="B56" s="16">
        <v>90000</v>
      </c>
      <c r="C56" s="15" t="s">
        <v>63</v>
      </c>
      <c r="D56" s="48">
        <f>D54+D55</f>
        <v>314780</v>
      </c>
      <c r="E56" s="51">
        <f>E54+E55</f>
        <v>324953.72000000003</v>
      </c>
    </row>
    <row r="57" spans="2:5" ht="16.5" thickBot="1" thickTop="1">
      <c r="B57" s="110" t="s">
        <v>64</v>
      </c>
      <c r="C57" s="111"/>
      <c r="D57" s="52">
        <f>D16+D23+D30+D37+D43+D49+D52+D56</f>
        <v>1371307.78</v>
      </c>
      <c r="E57" s="55">
        <f>E16+E23+E30+E37+E43+E49+E52+E56</f>
        <v>1900872.65</v>
      </c>
    </row>
    <row r="58" spans="2:5" ht="16.5" thickBot="1" thickTop="1">
      <c r="B58" s="110" t="s">
        <v>65</v>
      </c>
      <c r="C58" s="111"/>
      <c r="D58" s="52">
        <f>D57+D5+D6+D7+D8</f>
        <v>1371307.78</v>
      </c>
      <c r="E58" s="55">
        <f>E57+E5+E6+E7+E8</f>
        <v>2207617.85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484245.18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237349.52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721594.7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12100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69180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87000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157280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292747</v>
      </c>
      <c r="E54" s="45"/>
    </row>
    <row r="55" spans="2:5" ht="15">
      <c r="B55" s="13">
        <v>90200</v>
      </c>
      <c r="C55" s="54" t="s">
        <v>62</v>
      </c>
      <c r="D55" s="60">
        <v>22033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314780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1205754.7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1205754.7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237349.52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721349.52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12100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69180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87000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157280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292747</v>
      </c>
      <c r="E54" s="45"/>
    </row>
    <row r="55" spans="2:5" ht="15">
      <c r="B55" s="13">
        <v>90200</v>
      </c>
      <c r="C55" s="54" t="s">
        <v>62</v>
      </c>
      <c r="D55" s="60">
        <v>22033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314780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1205509.52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1205509.52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238114</v>
      </c>
      <c r="E10" s="88">
        <v>0</v>
      </c>
      <c r="F10" s="89">
        <v>248908.97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29000</v>
      </c>
      <c r="AF10" s="88">
        <v>0</v>
      </c>
      <c r="AG10" s="89">
        <v>31848.01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267114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280756.98</v>
      </c>
    </row>
    <row r="11" spans="2:76" ht="15">
      <c r="B11" s="13">
        <v>102</v>
      </c>
      <c r="C11" s="25" t="s">
        <v>92</v>
      </c>
      <c r="D11" s="87">
        <v>20516</v>
      </c>
      <c r="E11" s="88">
        <v>0</v>
      </c>
      <c r="F11" s="89">
        <v>22096.36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2500</v>
      </c>
      <c r="AF11" s="88">
        <v>0</v>
      </c>
      <c r="AG11" s="89">
        <v>2576.58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23016</v>
      </c>
      <c r="BW11" s="76">
        <f t="shared" si="1"/>
        <v>0</v>
      </c>
      <c r="BX11" s="78">
        <f t="shared" si="2"/>
        <v>24672.940000000002</v>
      </c>
    </row>
    <row r="12" spans="2:76" ht="15">
      <c r="B12" s="13">
        <v>103</v>
      </c>
      <c r="C12" s="25" t="s">
        <v>93</v>
      </c>
      <c r="D12" s="87">
        <v>78640.08</v>
      </c>
      <c r="E12" s="88">
        <v>0</v>
      </c>
      <c r="F12" s="89">
        <v>95971.81</v>
      </c>
      <c r="G12" s="87"/>
      <c r="H12" s="88"/>
      <c r="I12" s="89"/>
      <c r="J12" s="96">
        <v>516</v>
      </c>
      <c r="K12" s="88">
        <v>0</v>
      </c>
      <c r="L12" s="100">
        <v>516</v>
      </c>
      <c r="M12" s="90">
        <v>82000</v>
      </c>
      <c r="N12" s="88">
        <v>0</v>
      </c>
      <c r="O12" s="89">
        <v>103343.01</v>
      </c>
      <c r="P12" s="90">
        <v>800</v>
      </c>
      <c r="Q12" s="88">
        <v>0</v>
      </c>
      <c r="R12" s="89">
        <v>833.33</v>
      </c>
      <c r="S12" s="90"/>
      <c r="T12" s="88"/>
      <c r="U12" s="89"/>
      <c r="V12" s="90"/>
      <c r="W12" s="88"/>
      <c r="X12" s="89"/>
      <c r="Y12" s="90">
        <v>1000</v>
      </c>
      <c r="Z12" s="88">
        <v>0</v>
      </c>
      <c r="AA12" s="89">
        <v>4515.2</v>
      </c>
      <c r="AB12" s="90">
        <v>163000</v>
      </c>
      <c r="AC12" s="88">
        <v>0</v>
      </c>
      <c r="AD12" s="89">
        <v>193839.59</v>
      </c>
      <c r="AE12" s="90">
        <v>73879.6</v>
      </c>
      <c r="AF12" s="88">
        <v>0</v>
      </c>
      <c r="AG12" s="89">
        <v>88854.58</v>
      </c>
      <c r="AH12" s="90"/>
      <c r="AI12" s="88"/>
      <c r="AJ12" s="89"/>
      <c r="AK12" s="90">
        <v>2500</v>
      </c>
      <c r="AL12" s="88">
        <v>0</v>
      </c>
      <c r="AM12" s="89">
        <v>3305.2</v>
      </c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402335.68000000005</v>
      </c>
      <c r="BW12" s="76">
        <f t="shared" si="1"/>
        <v>0</v>
      </c>
      <c r="BX12" s="78">
        <f t="shared" si="2"/>
        <v>491178.72000000003</v>
      </c>
    </row>
    <row r="13" spans="2:76" ht="15">
      <c r="B13" s="13">
        <v>104</v>
      </c>
      <c r="C13" s="25" t="s">
        <v>19</v>
      </c>
      <c r="D13" s="87">
        <v>500</v>
      </c>
      <c r="E13" s="88">
        <v>0</v>
      </c>
      <c r="F13" s="89">
        <v>10489.42</v>
      </c>
      <c r="G13" s="87"/>
      <c r="H13" s="88"/>
      <c r="I13" s="89"/>
      <c r="J13" s="96">
        <v>24000</v>
      </c>
      <c r="K13" s="88">
        <v>0</v>
      </c>
      <c r="L13" s="100">
        <v>45862.59</v>
      </c>
      <c r="M13" s="90">
        <v>8200</v>
      </c>
      <c r="N13" s="88">
        <v>0</v>
      </c>
      <c r="O13" s="89">
        <v>16232.27</v>
      </c>
      <c r="P13" s="90"/>
      <c r="Q13" s="88"/>
      <c r="R13" s="89"/>
      <c r="S13" s="90">
        <v>1500</v>
      </c>
      <c r="T13" s="88">
        <v>0</v>
      </c>
      <c r="U13" s="89">
        <v>1500</v>
      </c>
      <c r="V13" s="90">
        <v>1350</v>
      </c>
      <c r="W13" s="88">
        <v>0</v>
      </c>
      <c r="X13" s="89">
        <v>1358</v>
      </c>
      <c r="Y13" s="90">
        <v>2000</v>
      </c>
      <c r="Z13" s="88">
        <v>0</v>
      </c>
      <c r="AA13" s="89">
        <v>2000</v>
      </c>
      <c r="AB13" s="90">
        <v>5000</v>
      </c>
      <c r="AC13" s="88">
        <v>0</v>
      </c>
      <c r="AD13" s="89">
        <v>5000</v>
      </c>
      <c r="AE13" s="90"/>
      <c r="AF13" s="88"/>
      <c r="AG13" s="89"/>
      <c r="AH13" s="90">
        <v>4000</v>
      </c>
      <c r="AI13" s="88">
        <v>0</v>
      </c>
      <c r="AJ13" s="89">
        <v>4000</v>
      </c>
      <c r="AK13" s="90">
        <v>68392.18</v>
      </c>
      <c r="AL13" s="88">
        <v>0</v>
      </c>
      <c r="AM13" s="89">
        <v>86587.33</v>
      </c>
      <c r="AN13" s="90"/>
      <c r="AO13" s="88"/>
      <c r="AP13" s="89"/>
      <c r="AQ13" s="90">
        <v>100</v>
      </c>
      <c r="AR13" s="88">
        <v>0</v>
      </c>
      <c r="AS13" s="89">
        <v>100</v>
      </c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115042.18</v>
      </c>
      <c r="BW13" s="76">
        <f t="shared" si="1"/>
        <v>0</v>
      </c>
      <c r="BX13" s="78">
        <f t="shared" si="2"/>
        <v>173129.61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21600</v>
      </c>
      <c r="BM16" s="88">
        <v>0</v>
      </c>
      <c r="BN16" s="89">
        <v>33317.51</v>
      </c>
      <c r="BO16" s="90"/>
      <c r="BP16" s="88"/>
      <c r="BQ16" s="89"/>
      <c r="BR16" s="96"/>
      <c r="BS16" s="88"/>
      <c r="BT16" s="100"/>
      <c r="BU16" s="75"/>
      <c r="BV16" s="84">
        <f t="shared" si="0"/>
        <v>21600</v>
      </c>
      <c r="BW16" s="76">
        <f t="shared" si="1"/>
        <v>0</v>
      </c>
      <c r="BX16" s="78">
        <f t="shared" si="2"/>
        <v>33317.51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10700</v>
      </c>
      <c r="E19" s="88">
        <v>0</v>
      </c>
      <c r="F19" s="89">
        <v>10858.06</v>
      </c>
      <c r="G19" s="87"/>
      <c r="H19" s="88"/>
      <c r="I19" s="89"/>
      <c r="J19" s="96"/>
      <c r="K19" s="88"/>
      <c r="L19" s="100"/>
      <c r="M19" s="96">
        <v>2000</v>
      </c>
      <c r="N19" s="88">
        <v>0</v>
      </c>
      <c r="O19" s="100">
        <v>2000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1200</v>
      </c>
      <c r="AF19" s="88">
        <v>0</v>
      </c>
      <c r="AG19" s="100">
        <v>1329.7</v>
      </c>
      <c r="AH19" s="96"/>
      <c r="AI19" s="88"/>
      <c r="AJ19" s="100"/>
      <c r="AK19" s="96">
        <v>200</v>
      </c>
      <c r="AL19" s="88">
        <v>0</v>
      </c>
      <c r="AM19" s="100">
        <v>200</v>
      </c>
      <c r="AN19" s="96"/>
      <c r="AO19" s="88"/>
      <c r="AP19" s="100"/>
      <c r="AQ19" s="96">
        <v>1000</v>
      </c>
      <c r="AR19" s="88">
        <v>0</v>
      </c>
      <c r="AS19" s="100">
        <v>1000</v>
      </c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20019.92</v>
      </c>
      <c r="BJ19" s="88">
        <v>0</v>
      </c>
      <c r="BK19" s="100">
        <v>27019.92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35119.92</v>
      </c>
      <c r="BW19" s="76">
        <f t="shared" si="1"/>
        <v>0</v>
      </c>
      <c r="BX19" s="78">
        <f t="shared" si="2"/>
        <v>42407.68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348470.08</v>
      </c>
      <c r="E20" s="77">
        <f t="shared" si="3"/>
        <v>0</v>
      </c>
      <c r="F20" s="78">
        <f t="shared" si="3"/>
        <v>388324.62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24516</v>
      </c>
      <c r="K20" s="77">
        <f t="shared" si="3"/>
        <v>0</v>
      </c>
      <c r="L20" s="76">
        <f t="shared" si="3"/>
        <v>46378.59</v>
      </c>
      <c r="M20" s="97">
        <f t="shared" si="3"/>
        <v>92200</v>
      </c>
      <c r="N20" s="77">
        <f t="shared" si="3"/>
        <v>0</v>
      </c>
      <c r="O20" s="76">
        <f t="shared" si="3"/>
        <v>121575.28</v>
      </c>
      <c r="P20" s="97">
        <f t="shared" si="3"/>
        <v>800</v>
      </c>
      <c r="Q20" s="77">
        <f t="shared" si="3"/>
        <v>0</v>
      </c>
      <c r="R20" s="76">
        <f t="shared" si="3"/>
        <v>833.33</v>
      </c>
      <c r="S20" s="97">
        <f t="shared" si="3"/>
        <v>1500</v>
      </c>
      <c r="T20" s="77">
        <f t="shared" si="3"/>
        <v>0</v>
      </c>
      <c r="U20" s="76">
        <f t="shared" si="3"/>
        <v>1500</v>
      </c>
      <c r="V20" s="97">
        <f t="shared" si="3"/>
        <v>1350</v>
      </c>
      <c r="W20" s="77">
        <f t="shared" si="3"/>
        <v>0</v>
      </c>
      <c r="X20" s="76">
        <f t="shared" si="3"/>
        <v>1358</v>
      </c>
      <c r="Y20" s="97">
        <f t="shared" si="3"/>
        <v>3000</v>
      </c>
      <c r="Z20" s="77">
        <f t="shared" si="3"/>
        <v>0</v>
      </c>
      <c r="AA20" s="76">
        <f t="shared" si="3"/>
        <v>6515.2</v>
      </c>
      <c r="AB20" s="97">
        <f t="shared" si="3"/>
        <v>168000</v>
      </c>
      <c r="AC20" s="77">
        <f t="shared" si="3"/>
        <v>0</v>
      </c>
      <c r="AD20" s="76">
        <f t="shared" si="3"/>
        <v>198839.59</v>
      </c>
      <c r="AE20" s="97">
        <f t="shared" si="3"/>
        <v>106579.6</v>
      </c>
      <c r="AF20" s="77">
        <f t="shared" si="3"/>
        <v>0</v>
      </c>
      <c r="AG20" s="76">
        <f t="shared" si="3"/>
        <v>124608.87</v>
      </c>
      <c r="AH20" s="97">
        <f t="shared" si="3"/>
        <v>4000</v>
      </c>
      <c r="AI20" s="77">
        <f t="shared" si="3"/>
        <v>0</v>
      </c>
      <c r="AJ20" s="76">
        <f t="shared" si="3"/>
        <v>4000</v>
      </c>
      <c r="AK20" s="97">
        <f t="shared" si="3"/>
        <v>71092.18</v>
      </c>
      <c r="AL20" s="77">
        <f t="shared" si="3"/>
        <v>0</v>
      </c>
      <c r="AM20" s="76">
        <f t="shared" si="3"/>
        <v>90092.53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1100</v>
      </c>
      <c r="AR20" s="77">
        <f t="shared" si="3"/>
        <v>0</v>
      </c>
      <c r="AS20" s="76">
        <f t="shared" si="3"/>
        <v>1100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20019.92</v>
      </c>
      <c r="BJ20" s="77">
        <f t="shared" si="3"/>
        <v>0</v>
      </c>
      <c r="BK20" s="76">
        <f t="shared" si="3"/>
        <v>27019.92</v>
      </c>
      <c r="BL20" s="97">
        <f t="shared" si="3"/>
        <v>21600</v>
      </c>
      <c r="BM20" s="77">
        <f t="shared" si="3"/>
        <v>0</v>
      </c>
      <c r="BN20" s="76">
        <f t="shared" si="3"/>
        <v>33317.51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864227.7800000001</v>
      </c>
      <c r="BW20" s="76">
        <f>BW10+BW11+BW12+BW13+BW14+BW15+BW16+BW17+BW18+BW19</f>
        <v>0</v>
      </c>
      <c r="BX20" s="94">
        <f>BX10+BX11+BX12+BX13+BX14+BX15+BX16+BX17+BX18+BX19</f>
        <v>1045463.4400000001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136100</v>
      </c>
      <c r="E24" s="88">
        <v>0</v>
      </c>
      <c r="F24" s="89">
        <v>159660.23</v>
      </c>
      <c r="G24" s="87"/>
      <c r="H24" s="88"/>
      <c r="I24" s="89"/>
      <c r="J24" s="96"/>
      <c r="K24" s="88"/>
      <c r="L24" s="100"/>
      <c r="M24" s="96">
        <v>3400</v>
      </c>
      <c r="N24" s="88">
        <v>0</v>
      </c>
      <c r="O24" s="100">
        <v>5827.35</v>
      </c>
      <c r="P24" s="96">
        <v>0</v>
      </c>
      <c r="Q24" s="88">
        <v>0</v>
      </c>
      <c r="R24" s="100">
        <v>0</v>
      </c>
      <c r="S24" s="96">
        <v>0</v>
      </c>
      <c r="T24" s="88">
        <v>0</v>
      </c>
      <c r="U24" s="100">
        <v>19836.5</v>
      </c>
      <c r="V24" s="96"/>
      <c r="W24" s="88"/>
      <c r="X24" s="100"/>
      <c r="Y24" s="96">
        <v>0</v>
      </c>
      <c r="Z24" s="88">
        <v>0</v>
      </c>
      <c r="AA24" s="100">
        <v>325224.24</v>
      </c>
      <c r="AB24" s="96">
        <v>0</v>
      </c>
      <c r="AC24" s="88">
        <v>0</v>
      </c>
      <c r="AD24" s="100">
        <v>0</v>
      </c>
      <c r="AE24" s="96">
        <v>2500</v>
      </c>
      <c r="AF24" s="88">
        <v>0</v>
      </c>
      <c r="AG24" s="100">
        <v>6152.67</v>
      </c>
      <c r="AH24" s="96">
        <v>0</v>
      </c>
      <c r="AI24" s="88">
        <v>0</v>
      </c>
      <c r="AJ24" s="100">
        <v>0</v>
      </c>
      <c r="AK24" s="96">
        <v>1000</v>
      </c>
      <c r="AL24" s="88">
        <v>0</v>
      </c>
      <c r="AM24" s="100">
        <v>1000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143000</v>
      </c>
      <c r="BW24" s="76">
        <f t="shared" si="4"/>
        <v>0</v>
      </c>
      <c r="BX24" s="78">
        <f t="shared" si="4"/>
        <v>517700.99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>
        <v>0</v>
      </c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>
        <v>0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136100</v>
      </c>
      <c r="E28" s="77">
        <f t="shared" si="5"/>
        <v>0</v>
      </c>
      <c r="F28" s="78">
        <f t="shared" si="5"/>
        <v>159660.23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3400</v>
      </c>
      <c r="N28" s="77">
        <f t="shared" si="5"/>
        <v>0</v>
      </c>
      <c r="O28" s="76">
        <f t="shared" si="5"/>
        <v>5827.35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19836.5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325224.24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2500</v>
      </c>
      <c r="AF28" s="77">
        <f t="shared" si="5"/>
        <v>0</v>
      </c>
      <c r="AG28" s="76">
        <f t="shared" si="5"/>
        <v>6152.67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1000</v>
      </c>
      <c r="AL28" s="77">
        <f t="shared" si="6"/>
        <v>0</v>
      </c>
      <c r="AM28" s="76">
        <f t="shared" si="6"/>
        <v>1000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143000</v>
      </c>
      <c r="BW28" s="76">
        <f>BW23+BW24+BW25+BW26+BW27</f>
        <v>0</v>
      </c>
      <c r="BX28" s="94">
        <f>BX23+BX24+BX25+BX26+BX27</f>
        <v>517700.99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49300</v>
      </c>
      <c r="BM40" s="88">
        <v>0</v>
      </c>
      <c r="BN40" s="100">
        <v>81581.59</v>
      </c>
      <c r="BO40" s="96"/>
      <c r="BP40" s="88"/>
      <c r="BQ40" s="100"/>
      <c r="BR40" s="96"/>
      <c r="BS40" s="88"/>
      <c r="BT40" s="100"/>
      <c r="BU40" s="75"/>
      <c r="BV40" s="84">
        <f t="shared" si="10"/>
        <v>49300</v>
      </c>
      <c r="BW40" s="76">
        <f t="shared" si="10"/>
        <v>0</v>
      </c>
      <c r="BX40" s="78">
        <f t="shared" si="10"/>
        <v>81581.59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49300</v>
      </c>
      <c r="BM42" s="77">
        <f t="shared" si="12"/>
        <v>0</v>
      </c>
      <c r="BN42" s="76">
        <f t="shared" si="12"/>
        <v>81581.59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49300</v>
      </c>
      <c r="BW42" s="76">
        <f>BW38+BW39+BW40+BW41</f>
        <v>0</v>
      </c>
      <c r="BX42" s="94">
        <f>BX38+BX39+BX40+BX41</f>
        <v>81581.59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292747</v>
      </c>
      <c r="BS49" s="88">
        <v>0</v>
      </c>
      <c r="BT49" s="100">
        <v>296741.76</v>
      </c>
      <c r="BU49" s="75"/>
      <c r="BV49" s="84">
        <f aca="true" t="shared" si="15" ref="BV49:BX50">D49+G49+J49+M49+P49+S49+V49+Y49+AB49+AE49+AH49+AK49+AN49+AQ49+AT49+AW49+AZ49+BC49+BF49+BI49+BL49+BO49+BR49</f>
        <v>292747</v>
      </c>
      <c r="BW49" s="76">
        <f t="shared" si="15"/>
        <v>0</v>
      </c>
      <c r="BX49" s="78">
        <f t="shared" si="15"/>
        <v>296741.76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22033</v>
      </c>
      <c r="BS50" s="88">
        <v>0</v>
      </c>
      <c r="BT50" s="100">
        <v>38212.77</v>
      </c>
      <c r="BU50" s="75"/>
      <c r="BV50" s="84">
        <f t="shared" si="15"/>
        <v>22033</v>
      </c>
      <c r="BW50" s="76">
        <f t="shared" si="15"/>
        <v>0</v>
      </c>
      <c r="BX50" s="78">
        <f t="shared" si="15"/>
        <v>38212.77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314780</v>
      </c>
      <c r="BS51" s="77">
        <f>BS49+BS50</f>
        <v>0</v>
      </c>
      <c r="BT51" s="76">
        <f>BT49+BT50</f>
        <v>334954.53</v>
      </c>
      <c r="BU51" s="84"/>
      <c r="BV51" s="84">
        <f>BV49+BV50</f>
        <v>314780</v>
      </c>
      <c r="BW51" s="76">
        <f>BW49+BW50</f>
        <v>0</v>
      </c>
      <c r="BX51" s="94">
        <f>BX49+BX50</f>
        <v>334954.53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484570.08</v>
      </c>
      <c r="E53" s="85">
        <f t="shared" si="18"/>
        <v>0</v>
      </c>
      <c r="F53" s="85">
        <f t="shared" si="18"/>
        <v>547984.85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24516</v>
      </c>
      <c r="K53" s="85">
        <f t="shared" si="18"/>
        <v>0</v>
      </c>
      <c r="L53" s="85">
        <f t="shared" si="18"/>
        <v>46378.59</v>
      </c>
      <c r="M53" s="85">
        <f t="shared" si="18"/>
        <v>95600</v>
      </c>
      <c r="N53" s="85">
        <f t="shared" si="18"/>
        <v>0</v>
      </c>
      <c r="O53" s="85">
        <f t="shared" si="18"/>
        <v>127402.63</v>
      </c>
      <c r="P53" s="85">
        <f t="shared" si="18"/>
        <v>800</v>
      </c>
      <c r="Q53" s="85">
        <f t="shared" si="18"/>
        <v>0</v>
      </c>
      <c r="R53" s="85">
        <f t="shared" si="18"/>
        <v>833.33</v>
      </c>
      <c r="S53" s="85">
        <f t="shared" si="18"/>
        <v>1500</v>
      </c>
      <c r="T53" s="85">
        <f t="shared" si="18"/>
        <v>0</v>
      </c>
      <c r="U53" s="85">
        <f t="shared" si="18"/>
        <v>21336.5</v>
      </c>
      <c r="V53" s="85">
        <f t="shared" si="18"/>
        <v>1350</v>
      </c>
      <c r="W53" s="85">
        <f t="shared" si="18"/>
        <v>0</v>
      </c>
      <c r="X53" s="85">
        <f t="shared" si="18"/>
        <v>1358</v>
      </c>
      <c r="Y53" s="85">
        <f t="shared" si="18"/>
        <v>3000</v>
      </c>
      <c r="Z53" s="85">
        <f t="shared" si="18"/>
        <v>0</v>
      </c>
      <c r="AA53" s="85">
        <f t="shared" si="18"/>
        <v>331739.44</v>
      </c>
      <c r="AB53" s="85">
        <f t="shared" si="18"/>
        <v>168000</v>
      </c>
      <c r="AC53" s="85">
        <f t="shared" si="18"/>
        <v>0</v>
      </c>
      <c r="AD53" s="85">
        <f t="shared" si="18"/>
        <v>198839.59</v>
      </c>
      <c r="AE53" s="85">
        <f t="shared" si="18"/>
        <v>109079.6</v>
      </c>
      <c r="AF53" s="85">
        <f t="shared" si="18"/>
        <v>0</v>
      </c>
      <c r="AG53" s="85">
        <f t="shared" si="18"/>
        <v>130761.54</v>
      </c>
      <c r="AH53" s="85">
        <f t="shared" si="18"/>
        <v>4000</v>
      </c>
      <c r="AI53" s="85">
        <f t="shared" si="18"/>
        <v>0</v>
      </c>
      <c r="AJ53" s="85">
        <f aca="true" t="shared" si="19" ref="AJ53:BT53">AJ20+AJ28+AJ35+AJ42+AJ46+AJ51</f>
        <v>4000</v>
      </c>
      <c r="AK53" s="85">
        <f t="shared" si="19"/>
        <v>72092.18</v>
      </c>
      <c r="AL53" s="85">
        <f t="shared" si="19"/>
        <v>0</v>
      </c>
      <c r="AM53" s="85">
        <f t="shared" si="19"/>
        <v>91092.53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1100</v>
      </c>
      <c r="AR53" s="85">
        <f t="shared" si="19"/>
        <v>0</v>
      </c>
      <c r="AS53" s="85">
        <f t="shared" si="19"/>
        <v>1100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20019.92</v>
      </c>
      <c r="BJ53" s="85">
        <f t="shared" si="19"/>
        <v>0</v>
      </c>
      <c r="BK53" s="85">
        <f t="shared" si="19"/>
        <v>27019.92</v>
      </c>
      <c r="BL53" s="85">
        <f t="shared" si="19"/>
        <v>70900</v>
      </c>
      <c r="BM53" s="85">
        <f t="shared" si="19"/>
        <v>0</v>
      </c>
      <c r="BN53" s="85">
        <f t="shared" si="19"/>
        <v>114899.1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314780</v>
      </c>
      <c r="BS53" s="85">
        <f t="shared" si="19"/>
        <v>0</v>
      </c>
      <c r="BT53" s="85">
        <f t="shared" si="19"/>
        <v>334954.53</v>
      </c>
      <c r="BU53" s="85">
        <f>BU8</f>
        <v>0</v>
      </c>
      <c r="BV53" s="101">
        <f>BV8+BV20+BV28+BV35+BV42+BV46+BV51</f>
        <v>1371307.7800000003</v>
      </c>
      <c r="BW53" s="86">
        <f>BW20+BW28+BW35+BW42+BW46+BW51</f>
        <v>0</v>
      </c>
      <c r="BX53" s="86">
        <f>BX20+BX28+BX35+BX42+BX46+BX51</f>
        <v>1979700.5500000003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252414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29000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281414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20516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2500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23016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70788</v>
      </c>
      <c r="E12" s="88">
        <v>0</v>
      </c>
      <c r="F12" s="89"/>
      <c r="G12" s="87"/>
      <c r="H12" s="88"/>
      <c r="I12" s="89"/>
      <c r="J12" s="96">
        <v>0</v>
      </c>
      <c r="K12" s="88">
        <v>0</v>
      </c>
      <c r="L12" s="100"/>
      <c r="M12" s="90">
        <v>80750</v>
      </c>
      <c r="N12" s="88">
        <v>0</v>
      </c>
      <c r="O12" s="89"/>
      <c r="P12" s="90">
        <v>800</v>
      </c>
      <c r="Q12" s="88">
        <v>0</v>
      </c>
      <c r="R12" s="89"/>
      <c r="S12" s="90"/>
      <c r="T12" s="88"/>
      <c r="U12" s="89"/>
      <c r="V12" s="90"/>
      <c r="W12" s="88"/>
      <c r="X12" s="89"/>
      <c r="Y12" s="90">
        <v>1000</v>
      </c>
      <c r="Z12" s="88">
        <v>0</v>
      </c>
      <c r="AA12" s="89"/>
      <c r="AB12" s="90">
        <v>161000</v>
      </c>
      <c r="AC12" s="88">
        <v>0</v>
      </c>
      <c r="AD12" s="89"/>
      <c r="AE12" s="90">
        <v>69692.52</v>
      </c>
      <c r="AF12" s="88">
        <v>0</v>
      </c>
      <c r="AG12" s="89"/>
      <c r="AH12" s="90"/>
      <c r="AI12" s="88"/>
      <c r="AJ12" s="89"/>
      <c r="AK12" s="90">
        <v>2000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386030.52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500</v>
      </c>
      <c r="E13" s="88">
        <v>0</v>
      </c>
      <c r="F13" s="89"/>
      <c r="G13" s="87"/>
      <c r="H13" s="88"/>
      <c r="I13" s="89"/>
      <c r="J13" s="96">
        <v>24000</v>
      </c>
      <c r="K13" s="88">
        <v>0</v>
      </c>
      <c r="L13" s="100"/>
      <c r="M13" s="90">
        <v>6700</v>
      </c>
      <c r="N13" s="88">
        <v>0</v>
      </c>
      <c r="O13" s="89"/>
      <c r="P13" s="90"/>
      <c r="Q13" s="88"/>
      <c r="R13" s="89"/>
      <c r="S13" s="90">
        <v>1500</v>
      </c>
      <c r="T13" s="88">
        <v>0</v>
      </c>
      <c r="U13" s="89"/>
      <c r="V13" s="90">
        <v>1350</v>
      </c>
      <c r="W13" s="88">
        <v>0</v>
      </c>
      <c r="X13" s="89"/>
      <c r="Y13" s="90">
        <v>2000</v>
      </c>
      <c r="Z13" s="88">
        <v>0</v>
      </c>
      <c r="AA13" s="89"/>
      <c r="AB13" s="90">
        <v>5000</v>
      </c>
      <c r="AC13" s="88">
        <v>0</v>
      </c>
      <c r="AD13" s="89"/>
      <c r="AE13" s="90"/>
      <c r="AF13" s="88"/>
      <c r="AG13" s="89"/>
      <c r="AH13" s="90">
        <v>4000</v>
      </c>
      <c r="AI13" s="88">
        <v>0</v>
      </c>
      <c r="AJ13" s="89"/>
      <c r="AK13" s="90">
        <v>59892.18</v>
      </c>
      <c r="AL13" s="88">
        <v>0</v>
      </c>
      <c r="AM13" s="89"/>
      <c r="AN13" s="90"/>
      <c r="AO13" s="88"/>
      <c r="AP13" s="89"/>
      <c r="AQ13" s="90">
        <v>100</v>
      </c>
      <c r="AR13" s="88">
        <v>0</v>
      </c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105042.18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19300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19300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10700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2000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1200</v>
      </c>
      <c r="AF19" s="88">
        <v>0</v>
      </c>
      <c r="AG19" s="100"/>
      <c r="AH19" s="96"/>
      <c r="AI19" s="88"/>
      <c r="AJ19" s="100"/>
      <c r="AK19" s="96">
        <v>200</v>
      </c>
      <c r="AL19" s="88">
        <v>0</v>
      </c>
      <c r="AM19" s="100"/>
      <c r="AN19" s="96"/>
      <c r="AO19" s="88"/>
      <c r="AP19" s="100"/>
      <c r="AQ19" s="96">
        <v>1000</v>
      </c>
      <c r="AR19" s="88">
        <v>0</v>
      </c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22672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37772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354918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24000</v>
      </c>
      <c r="K20" s="77">
        <f t="shared" si="1"/>
        <v>0</v>
      </c>
      <c r="L20" s="76">
        <f t="shared" si="1"/>
        <v>0</v>
      </c>
      <c r="M20" s="97">
        <f t="shared" si="1"/>
        <v>89450</v>
      </c>
      <c r="N20" s="77">
        <f t="shared" si="1"/>
        <v>0</v>
      </c>
      <c r="O20" s="76">
        <f t="shared" si="1"/>
        <v>0</v>
      </c>
      <c r="P20" s="97">
        <f t="shared" si="1"/>
        <v>800</v>
      </c>
      <c r="Q20" s="77">
        <f t="shared" si="1"/>
        <v>0</v>
      </c>
      <c r="R20" s="76">
        <f t="shared" si="1"/>
        <v>0</v>
      </c>
      <c r="S20" s="97">
        <f t="shared" si="1"/>
        <v>1500</v>
      </c>
      <c r="T20" s="77">
        <f t="shared" si="1"/>
        <v>0</v>
      </c>
      <c r="U20" s="76">
        <f t="shared" si="1"/>
        <v>0</v>
      </c>
      <c r="V20" s="97">
        <f t="shared" si="1"/>
        <v>1350</v>
      </c>
      <c r="W20" s="77">
        <f t="shared" si="1"/>
        <v>0</v>
      </c>
      <c r="X20" s="76">
        <f t="shared" si="1"/>
        <v>0</v>
      </c>
      <c r="Y20" s="97">
        <f t="shared" si="1"/>
        <v>3000</v>
      </c>
      <c r="Z20" s="77">
        <f t="shared" si="1"/>
        <v>0</v>
      </c>
      <c r="AA20" s="76">
        <f t="shared" si="1"/>
        <v>0</v>
      </c>
      <c r="AB20" s="97">
        <f t="shared" si="1"/>
        <v>166000</v>
      </c>
      <c r="AC20" s="77">
        <f t="shared" si="1"/>
        <v>0</v>
      </c>
      <c r="AD20" s="76">
        <f t="shared" si="1"/>
        <v>0</v>
      </c>
      <c r="AE20" s="97">
        <f t="shared" si="1"/>
        <v>102392.52</v>
      </c>
      <c r="AF20" s="77">
        <f t="shared" si="1"/>
        <v>0</v>
      </c>
      <c r="AG20" s="76">
        <f t="shared" si="1"/>
        <v>0</v>
      </c>
      <c r="AH20" s="97">
        <f t="shared" si="1"/>
        <v>4000</v>
      </c>
      <c r="AI20" s="77">
        <f t="shared" si="1"/>
        <v>0</v>
      </c>
      <c r="AJ20" s="76">
        <f t="shared" si="1"/>
        <v>0</v>
      </c>
      <c r="AK20" s="97">
        <f t="shared" si="1"/>
        <v>62092.18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1100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22672</v>
      </c>
      <c r="BJ20" s="77">
        <f t="shared" si="1"/>
        <v>0</v>
      </c>
      <c r="BK20" s="76">
        <f t="shared" si="1"/>
        <v>0</v>
      </c>
      <c r="BL20" s="97">
        <f t="shared" si="1"/>
        <v>19300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852574.7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/>
      <c r="P24" s="96">
        <v>0</v>
      </c>
      <c r="Q24" s="88">
        <v>0</v>
      </c>
      <c r="R24" s="100"/>
      <c r="S24" s="96">
        <v>0</v>
      </c>
      <c r="T24" s="88">
        <v>0</v>
      </c>
      <c r="U24" s="100"/>
      <c r="V24" s="96"/>
      <c r="W24" s="88"/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0</v>
      </c>
      <c r="AF24" s="88">
        <v>0</v>
      </c>
      <c r="AG24" s="100"/>
      <c r="AH24" s="96">
        <v>0</v>
      </c>
      <c r="AI24" s="88">
        <v>0</v>
      </c>
      <c r="AJ24" s="100"/>
      <c r="AK24" s="96">
        <v>0</v>
      </c>
      <c r="AL24" s="88">
        <v>0</v>
      </c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38400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38400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38400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38400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292747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292747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22033</v>
      </c>
      <c r="BS50" s="88">
        <v>0</v>
      </c>
      <c r="BT50" s="100"/>
      <c r="BU50" s="75"/>
      <c r="BV50" s="84">
        <f t="shared" si="9"/>
        <v>22033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314780</v>
      </c>
      <c r="BS51" s="77">
        <f>BS49+BS50</f>
        <v>0</v>
      </c>
      <c r="BT51" s="76">
        <f>BT49+BT50</f>
        <v>0</v>
      </c>
      <c r="BU51" s="84"/>
      <c r="BV51" s="84">
        <f>BV49+BV50</f>
        <v>314780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354918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24000</v>
      </c>
      <c r="K53" s="85">
        <f t="shared" si="11"/>
        <v>0</v>
      </c>
      <c r="L53" s="85">
        <f t="shared" si="11"/>
        <v>0</v>
      </c>
      <c r="M53" s="85">
        <f t="shared" si="11"/>
        <v>89450</v>
      </c>
      <c r="N53" s="85">
        <f t="shared" si="11"/>
        <v>0</v>
      </c>
      <c r="O53" s="85">
        <f t="shared" si="11"/>
        <v>0</v>
      </c>
      <c r="P53" s="85">
        <f t="shared" si="11"/>
        <v>800</v>
      </c>
      <c r="Q53" s="85">
        <f t="shared" si="11"/>
        <v>0</v>
      </c>
      <c r="R53" s="85">
        <f t="shared" si="11"/>
        <v>0</v>
      </c>
      <c r="S53" s="85">
        <f t="shared" si="11"/>
        <v>1500</v>
      </c>
      <c r="T53" s="85">
        <f t="shared" si="11"/>
        <v>0</v>
      </c>
      <c r="U53" s="85">
        <f t="shared" si="11"/>
        <v>0</v>
      </c>
      <c r="V53" s="85">
        <f t="shared" si="11"/>
        <v>1350</v>
      </c>
      <c r="W53" s="85">
        <f t="shared" si="11"/>
        <v>0</v>
      </c>
      <c r="X53" s="85">
        <f t="shared" si="11"/>
        <v>0</v>
      </c>
      <c r="Y53" s="85">
        <f t="shared" si="11"/>
        <v>3000</v>
      </c>
      <c r="Z53" s="85">
        <f t="shared" si="11"/>
        <v>0</v>
      </c>
      <c r="AA53" s="85">
        <f t="shared" si="11"/>
        <v>0</v>
      </c>
      <c r="AB53" s="85">
        <f t="shared" si="11"/>
        <v>166000</v>
      </c>
      <c r="AC53" s="85">
        <f t="shared" si="11"/>
        <v>0</v>
      </c>
      <c r="AD53" s="85">
        <f t="shared" si="11"/>
        <v>0</v>
      </c>
      <c r="AE53" s="85">
        <f t="shared" si="11"/>
        <v>102392.52</v>
      </c>
      <c r="AF53" s="85">
        <f t="shared" si="11"/>
        <v>0</v>
      </c>
      <c r="AG53" s="85">
        <f t="shared" si="11"/>
        <v>0</v>
      </c>
      <c r="AH53" s="85">
        <f t="shared" si="11"/>
        <v>4000</v>
      </c>
      <c r="AI53" s="85">
        <f t="shared" si="11"/>
        <v>0</v>
      </c>
      <c r="AJ53" s="85">
        <f t="shared" si="11"/>
        <v>0</v>
      </c>
      <c r="AK53" s="85">
        <f t="shared" si="11"/>
        <v>62092.18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1100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22672</v>
      </c>
      <c r="BJ53" s="85">
        <f t="shared" si="11"/>
        <v>0</v>
      </c>
      <c r="BK53" s="85">
        <f t="shared" si="11"/>
        <v>0</v>
      </c>
      <c r="BL53" s="85">
        <f t="shared" si="11"/>
        <v>57700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314780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1205754.7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252414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29000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281414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20516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2500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23016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72038</v>
      </c>
      <c r="E12" s="88">
        <v>0</v>
      </c>
      <c r="F12" s="89"/>
      <c r="G12" s="87"/>
      <c r="H12" s="88"/>
      <c r="I12" s="89"/>
      <c r="J12" s="96">
        <v>0</v>
      </c>
      <c r="K12" s="88">
        <v>0</v>
      </c>
      <c r="L12" s="100"/>
      <c r="M12" s="90">
        <v>78885.74</v>
      </c>
      <c r="N12" s="88">
        <v>0</v>
      </c>
      <c r="O12" s="89"/>
      <c r="P12" s="90">
        <v>800</v>
      </c>
      <c r="Q12" s="88">
        <v>0</v>
      </c>
      <c r="R12" s="89"/>
      <c r="S12" s="90"/>
      <c r="T12" s="88"/>
      <c r="U12" s="89"/>
      <c r="V12" s="90"/>
      <c r="W12" s="88"/>
      <c r="X12" s="89"/>
      <c r="Y12" s="90">
        <v>1000</v>
      </c>
      <c r="Z12" s="88">
        <v>0</v>
      </c>
      <c r="AA12" s="89"/>
      <c r="AB12" s="90">
        <v>161000</v>
      </c>
      <c r="AC12" s="88">
        <v>0</v>
      </c>
      <c r="AD12" s="89"/>
      <c r="AE12" s="90">
        <v>71279.6</v>
      </c>
      <c r="AF12" s="88">
        <v>0</v>
      </c>
      <c r="AG12" s="89"/>
      <c r="AH12" s="90"/>
      <c r="AI12" s="88"/>
      <c r="AJ12" s="89"/>
      <c r="AK12" s="90">
        <v>2500</v>
      </c>
      <c r="AL12" s="88">
        <v>0</v>
      </c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387503.33999999997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500</v>
      </c>
      <c r="E13" s="88">
        <v>0</v>
      </c>
      <c r="F13" s="89"/>
      <c r="G13" s="87"/>
      <c r="H13" s="88"/>
      <c r="I13" s="89"/>
      <c r="J13" s="96">
        <v>24000</v>
      </c>
      <c r="K13" s="88">
        <v>0</v>
      </c>
      <c r="L13" s="100"/>
      <c r="M13" s="90">
        <v>8200</v>
      </c>
      <c r="N13" s="88">
        <v>0</v>
      </c>
      <c r="O13" s="89"/>
      <c r="P13" s="90"/>
      <c r="Q13" s="88"/>
      <c r="R13" s="89"/>
      <c r="S13" s="90">
        <v>1500</v>
      </c>
      <c r="T13" s="88">
        <v>0</v>
      </c>
      <c r="U13" s="89"/>
      <c r="V13" s="90">
        <v>1350</v>
      </c>
      <c r="W13" s="88">
        <v>0</v>
      </c>
      <c r="X13" s="89"/>
      <c r="Y13" s="90">
        <v>2000</v>
      </c>
      <c r="Z13" s="88">
        <v>0</v>
      </c>
      <c r="AA13" s="89"/>
      <c r="AB13" s="90">
        <v>5000</v>
      </c>
      <c r="AC13" s="88">
        <v>0</v>
      </c>
      <c r="AD13" s="89"/>
      <c r="AE13" s="90"/>
      <c r="AF13" s="88"/>
      <c r="AG13" s="89"/>
      <c r="AH13" s="90">
        <v>4000</v>
      </c>
      <c r="AI13" s="88">
        <v>0</v>
      </c>
      <c r="AJ13" s="89"/>
      <c r="AK13" s="90">
        <v>60892.18</v>
      </c>
      <c r="AL13" s="88">
        <v>0</v>
      </c>
      <c r="AM13" s="89"/>
      <c r="AN13" s="90"/>
      <c r="AO13" s="88"/>
      <c r="AP13" s="89"/>
      <c r="AQ13" s="90">
        <v>100</v>
      </c>
      <c r="AR13" s="88">
        <v>0</v>
      </c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107542.18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17500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17500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10700</v>
      </c>
      <c r="E19" s="88">
        <v>0</v>
      </c>
      <c r="F19" s="89"/>
      <c r="G19" s="87"/>
      <c r="H19" s="88"/>
      <c r="I19" s="89"/>
      <c r="J19" s="96"/>
      <c r="K19" s="88"/>
      <c r="L19" s="100"/>
      <c r="M19" s="96">
        <v>2000</v>
      </c>
      <c r="N19" s="88">
        <v>0</v>
      </c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1200</v>
      </c>
      <c r="AF19" s="88">
        <v>0</v>
      </c>
      <c r="AG19" s="100"/>
      <c r="AH19" s="96"/>
      <c r="AI19" s="88"/>
      <c r="AJ19" s="100"/>
      <c r="AK19" s="96">
        <v>200</v>
      </c>
      <c r="AL19" s="88">
        <v>0</v>
      </c>
      <c r="AM19" s="100"/>
      <c r="AN19" s="96"/>
      <c r="AO19" s="88"/>
      <c r="AP19" s="100"/>
      <c r="AQ19" s="96">
        <v>1000</v>
      </c>
      <c r="AR19" s="88">
        <v>0</v>
      </c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25654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40754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356168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24000</v>
      </c>
      <c r="K20" s="77">
        <f t="shared" si="1"/>
        <v>0</v>
      </c>
      <c r="L20" s="76">
        <f t="shared" si="1"/>
        <v>0</v>
      </c>
      <c r="M20" s="97">
        <f t="shared" si="1"/>
        <v>89085.74</v>
      </c>
      <c r="N20" s="77">
        <f t="shared" si="1"/>
        <v>0</v>
      </c>
      <c r="O20" s="76">
        <f t="shared" si="1"/>
        <v>0</v>
      </c>
      <c r="P20" s="97">
        <f t="shared" si="1"/>
        <v>800</v>
      </c>
      <c r="Q20" s="77">
        <f t="shared" si="1"/>
        <v>0</v>
      </c>
      <c r="R20" s="76">
        <f t="shared" si="1"/>
        <v>0</v>
      </c>
      <c r="S20" s="97">
        <f t="shared" si="1"/>
        <v>1500</v>
      </c>
      <c r="T20" s="77">
        <f t="shared" si="1"/>
        <v>0</v>
      </c>
      <c r="U20" s="76">
        <f t="shared" si="1"/>
        <v>0</v>
      </c>
      <c r="V20" s="97">
        <f t="shared" si="1"/>
        <v>1350</v>
      </c>
      <c r="W20" s="77">
        <f t="shared" si="1"/>
        <v>0</v>
      </c>
      <c r="X20" s="76">
        <f t="shared" si="1"/>
        <v>0</v>
      </c>
      <c r="Y20" s="97">
        <f t="shared" si="1"/>
        <v>3000</v>
      </c>
      <c r="Z20" s="77">
        <f t="shared" si="1"/>
        <v>0</v>
      </c>
      <c r="AA20" s="76">
        <f t="shared" si="1"/>
        <v>0</v>
      </c>
      <c r="AB20" s="97">
        <f t="shared" si="1"/>
        <v>166000</v>
      </c>
      <c r="AC20" s="77">
        <f t="shared" si="1"/>
        <v>0</v>
      </c>
      <c r="AD20" s="76">
        <f t="shared" si="1"/>
        <v>0</v>
      </c>
      <c r="AE20" s="97">
        <f t="shared" si="1"/>
        <v>103979.6</v>
      </c>
      <c r="AF20" s="77">
        <f t="shared" si="1"/>
        <v>0</v>
      </c>
      <c r="AG20" s="76">
        <f t="shared" si="1"/>
        <v>0</v>
      </c>
      <c r="AH20" s="97">
        <f t="shared" si="1"/>
        <v>4000</v>
      </c>
      <c r="AI20" s="77">
        <f t="shared" si="1"/>
        <v>0</v>
      </c>
      <c r="AJ20" s="76">
        <f t="shared" si="1"/>
        <v>0</v>
      </c>
      <c r="AK20" s="97">
        <f t="shared" si="1"/>
        <v>63592.18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1100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25654</v>
      </c>
      <c r="BJ20" s="77">
        <f t="shared" si="1"/>
        <v>0</v>
      </c>
      <c r="BK20" s="76">
        <f t="shared" si="1"/>
        <v>0</v>
      </c>
      <c r="BL20" s="97">
        <f t="shared" si="1"/>
        <v>17500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857729.52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/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/>
      <c r="P24" s="96">
        <v>0</v>
      </c>
      <c r="Q24" s="88">
        <v>0</v>
      </c>
      <c r="R24" s="100"/>
      <c r="S24" s="96">
        <v>0</v>
      </c>
      <c r="T24" s="88">
        <v>0</v>
      </c>
      <c r="U24" s="100"/>
      <c r="V24" s="96"/>
      <c r="W24" s="88"/>
      <c r="X24" s="100"/>
      <c r="Y24" s="96">
        <v>0</v>
      </c>
      <c r="Z24" s="88">
        <v>0</v>
      </c>
      <c r="AA24" s="100"/>
      <c r="AB24" s="96">
        <v>0</v>
      </c>
      <c r="AC24" s="88">
        <v>0</v>
      </c>
      <c r="AD24" s="100"/>
      <c r="AE24" s="96">
        <v>0</v>
      </c>
      <c r="AF24" s="88">
        <v>0</v>
      </c>
      <c r="AG24" s="100"/>
      <c r="AH24" s="96">
        <v>0</v>
      </c>
      <c r="AI24" s="88">
        <v>0</v>
      </c>
      <c r="AJ24" s="100"/>
      <c r="AK24" s="96">
        <v>0</v>
      </c>
      <c r="AL24" s="88">
        <v>0</v>
      </c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33000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33000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33000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33000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292747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292747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22033</v>
      </c>
      <c r="BS50" s="88">
        <v>0</v>
      </c>
      <c r="BT50" s="100"/>
      <c r="BU50" s="75"/>
      <c r="BV50" s="84">
        <f t="shared" si="9"/>
        <v>22033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314780</v>
      </c>
      <c r="BS51" s="77">
        <f>BS49+BS50</f>
        <v>0</v>
      </c>
      <c r="BT51" s="76">
        <f>BT49+BT50</f>
        <v>0</v>
      </c>
      <c r="BU51" s="84"/>
      <c r="BV51" s="84">
        <f>BV49+BV50</f>
        <v>314780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356168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24000</v>
      </c>
      <c r="K53" s="85">
        <f t="shared" si="11"/>
        <v>0</v>
      </c>
      <c r="L53" s="85">
        <f t="shared" si="11"/>
        <v>0</v>
      </c>
      <c r="M53" s="85">
        <f t="shared" si="11"/>
        <v>89085.74</v>
      </c>
      <c r="N53" s="85">
        <f t="shared" si="11"/>
        <v>0</v>
      </c>
      <c r="O53" s="85">
        <f t="shared" si="11"/>
        <v>0</v>
      </c>
      <c r="P53" s="85">
        <f t="shared" si="11"/>
        <v>800</v>
      </c>
      <c r="Q53" s="85">
        <f t="shared" si="11"/>
        <v>0</v>
      </c>
      <c r="R53" s="85">
        <f t="shared" si="11"/>
        <v>0</v>
      </c>
      <c r="S53" s="85">
        <f t="shared" si="11"/>
        <v>1500</v>
      </c>
      <c r="T53" s="85">
        <f t="shared" si="11"/>
        <v>0</v>
      </c>
      <c r="U53" s="85">
        <f t="shared" si="11"/>
        <v>0</v>
      </c>
      <c r="V53" s="85">
        <f t="shared" si="11"/>
        <v>1350</v>
      </c>
      <c r="W53" s="85">
        <f t="shared" si="11"/>
        <v>0</v>
      </c>
      <c r="X53" s="85">
        <f t="shared" si="11"/>
        <v>0</v>
      </c>
      <c r="Y53" s="85">
        <f t="shared" si="11"/>
        <v>3000</v>
      </c>
      <c r="Z53" s="85">
        <f t="shared" si="11"/>
        <v>0</v>
      </c>
      <c r="AA53" s="85">
        <f t="shared" si="11"/>
        <v>0</v>
      </c>
      <c r="AB53" s="85">
        <f t="shared" si="11"/>
        <v>166000</v>
      </c>
      <c r="AC53" s="85">
        <f t="shared" si="11"/>
        <v>0</v>
      </c>
      <c r="AD53" s="85">
        <f t="shared" si="11"/>
        <v>0</v>
      </c>
      <c r="AE53" s="85">
        <f t="shared" si="11"/>
        <v>103979.6</v>
      </c>
      <c r="AF53" s="85">
        <f t="shared" si="11"/>
        <v>0</v>
      </c>
      <c r="AG53" s="85">
        <f t="shared" si="11"/>
        <v>0</v>
      </c>
      <c r="AH53" s="85">
        <f t="shared" si="11"/>
        <v>4000</v>
      </c>
      <c r="AI53" s="85">
        <f t="shared" si="11"/>
        <v>0</v>
      </c>
      <c r="AJ53" s="85">
        <f t="shared" si="11"/>
        <v>0</v>
      </c>
      <c r="AK53" s="85">
        <f t="shared" si="11"/>
        <v>63592.18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1100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25654</v>
      </c>
      <c r="BJ53" s="85">
        <f t="shared" si="11"/>
        <v>0</v>
      </c>
      <c r="BK53" s="85">
        <f t="shared" si="11"/>
        <v>0</v>
      </c>
      <c r="BL53" s="85">
        <f t="shared" si="11"/>
        <v>50500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314780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1205509.52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2019-02-13T12:46:08Z</dcterms:modified>
  <cp:category/>
  <cp:version/>
  <cp:contentType/>
  <cp:contentStatus/>
</cp:coreProperties>
</file>