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<sst xmlns="http://schemas.openxmlformats.org/spreadsheetml/2006/main" count="870" uniqueCount="151">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</sst>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250000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491600</v>
      </c>
      <c r="E10" s="45">
        <v>616479.33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221000</v>
      </c>
      <c r="E14" s="45">
        <v>270887.11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712600</v>
      </c>
      <c r="E16" s="51">
        <f>E10+E11+E12+E13+E14+E15</f>
        <v>887366.44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12500</v>
      </c>
      <c r="E18" s="45">
        <v>18627.31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12500</v>
      </c>
      <c r="E23" s="51">
        <f>E18+E19+E20+E21+E22</f>
        <v>18627.31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83700</v>
      </c>
      <c r="E25" s="45">
        <v>93332.4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13300</v>
      </c>
      <c r="E29" s="50">
        <v>14066.779999999999</v>
      </c>
    </row>
    <row r="30" spans="2:5" ht="15.75" thickBot="1">
      <c r="B30" s="16">
        <v>30000</v>
      </c>
      <c r="C30" s="15" t="s">
        <v>32</v>
      </c>
      <c r="D30" s="48">
        <f>D25+D26+D27+D28+D29</f>
        <v>97000</v>
      </c>
      <c r="E30" s="51">
        <f>E25+E26+E27+E28+E29</f>
        <v>107399.18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5291.75</v>
      </c>
    </row>
    <row r="34" spans="2:5" ht="15">
      <c r="B34" s="13">
        <v>40300</v>
      </c>
      <c r="C34" s="54" t="s">
        <v>37</v>
      </c>
      <c r="D34" s="61">
        <v>135494</v>
      </c>
      <c r="E34" s="45">
        <v>324652.81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17000</v>
      </c>
      <c r="E36" s="50">
        <v>17000</v>
      </c>
    </row>
    <row r="37" spans="2:5" ht="15.75" thickBot="1">
      <c r="B37" s="16">
        <v>40000</v>
      </c>
      <c r="C37" s="15" t="s">
        <v>40</v>
      </c>
      <c r="D37" s="48">
        <f>D32+D33+D34+D35+D36</f>
        <v>152494</v>
      </c>
      <c r="E37" s="51">
        <f>E32+E33+E34+E35+E36</f>
        <v>346944.56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292747</v>
      </c>
      <c r="E54" s="45">
        <v>294747</v>
      </c>
    </row>
    <row r="55" spans="2:5" ht="15">
      <c r="B55" s="13">
        <v>90200</v>
      </c>
      <c r="C55" s="54" t="s">
        <v>62</v>
      </c>
      <c r="D55" s="61">
        <v>32033</v>
      </c>
      <c r="E55" s="62">
        <v>40924.28</v>
      </c>
    </row>
    <row r="56" spans="2:5" ht="15.75" thickBot="1">
      <c r="B56" s="16">
        <v>90000</v>
      </c>
      <c r="C56" s="15" t="s">
        <v>63</v>
      </c>
      <c r="D56" s="48">
        <f>D54+D55</f>
        <v>324780</v>
      </c>
      <c r="E56" s="51">
        <f>E54+E55</f>
        <v>335671.28</v>
      </c>
    </row>
    <row r="57" spans="2:5" ht="16.5" thickBot="1" thickTop="1">
      <c r="B57" s="109" t="s">
        <v>64</v>
      </c>
      <c r="C57" s="110"/>
      <c r="D57" s="52">
        <f>D16+D23+D30+D37+D43+D49+D52+D56</f>
        <v>1299374</v>
      </c>
      <c r="E57" s="55">
        <f>E16+E23+E30+E37+E43+E49+E52+E56</f>
        <v>1696008.77</v>
      </c>
    </row>
    <row r="58" spans="2:5" ht="16.5" thickBot="1" thickTop="1">
      <c r="B58" s="109" t="s">
        <v>65</v>
      </c>
      <c r="C58" s="110"/>
      <c r="D58" s="52">
        <f>D57+D5+D6+D7+D8</f>
        <v>1299374</v>
      </c>
      <c r="E58" s="55">
        <f>E57+E5+E6+E7+E8</f>
        <v>1946008.77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491600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221000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712600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12500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83700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13300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97000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3075494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3092494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292747</v>
      </c>
      <c r="E54" s="45"/>
    </row>
    <row r="55" spans="2:5" ht="15">
      <c r="B55" s="13">
        <v>90200</v>
      </c>
      <c r="C55" s="54" t="s">
        <v>62</v>
      </c>
      <c r="D55" s="61">
        <v>32033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324780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4239374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4239374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491600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221000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712600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12500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83700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13300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97000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15494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32494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292747</v>
      </c>
      <c r="E54" s="45"/>
    </row>
    <row r="55" spans="2:5" ht="15">
      <c r="B55" s="13">
        <v>90200</v>
      </c>
      <c r="C55" s="54" t="s">
        <v>62</v>
      </c>
      <c r="D55" s="61">
        <v>32033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324780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1179374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1179374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193816.46</v>
      </c>
      <c r="E10" s="89">
        <v>0</v>
      </c>
      <c r="F10" s="90">
        <v>236402.17999999996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30976.46</v>
      </c>
      <c r="AF10" s="89">
        <v>0</v>
      </c>
      <c r="AG10" s="90">
        <v>36314.74999999999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550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225342.91999999998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272716.92999999993</v>
      </c>
    </row>
    <row r="11" spans="2:76" ht="15">
      <c r="B11" s="13">
        <v>102</v>
      </c>
      <c r="C11" s="25" t="s">
        <v>92</v>
      </c>
      <c r="D11" s="88">
        <v>14700</v>
      </c>
      <c r="E11" s="89">
        <v>0</v>
      </c>
      <c r="F11" s="90">
        <v>17366.68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2000</v>
      </c>
      <c r="AF11" s="89">
        <v>0</v>
      </c>
      <c r="AG11" s="90">
        <v>2376.73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16700</v>
      </c>
      <c r="BW11" s="77">
        <f t="shared" si="1"/>
        <v>0</v>
      </c>
      <c r="BX11" s="79">
        <f t="shared" si="2"/>
        <v>19743.41</v>
      </c>
    </row>
    <row r="12" spans="2:76" ht="15">
      <c r="B12" s="13">
        <v>103</v>
      </c>
      <c r="C12" s="25" t="s">
        <v>93</v>
      </c>
      <c r="D12" s="88">
        <v>79092.8</v>
      </c>
      <c r="E12" s="89">
        <v>0</v>
      </c>
      <c r="F12" s="90">
        <v>101899.06999999998</v>
      </c>
      <c r="G12" s="88"/>
      <c r="H12" s="89"/>
      <c r="I12" s="90"/>
      <c r="J12" s="97">
        <v>500</v>
      </c>
      <c r="K12" s="89">
        <v>0</v>
      </c>
      <c r="L12" s="101">
        <v>509.24</v>
      </c>
      <c r="M12" s="91">
        <v>92950</v>
      </c>
      <c r="N12" s="89">
        <v>0</v>
      </c>
      <c r="O12" s="90">
        <v>122963.19</v>
      </c>
      <c r="P12" s="91">
        <v>0</v>
      </c>
      <c r="Q12" s="89">
        <v>0</v>
      </c>
      <c r="R12" s="90">
        <v>0.01</v>
      </c>
      <c r="S12" s="91"/>
      <c r="T12" s="89"/>
      <c r="U12" s="90"/>
      <c r="V12" s="91"/>
      <c r="W12" s="89"/>
      <c r="X12" s="90"/>
      <c r="Y12" s="91">
        <v>1000</v>
      </c>
      <c r="Z12" s="89">
        <v>0</v>
      </c>
      <c r="AA12" s="90">
        <v>1305</v>
      </c>
      <c r="AB12" s="91">
        <v>147000</v>
      </c>
      <c r="AC12" s="89">
        <v>0</v>
      </c>
      <c r="AD12" s="90">
        <v>177834.59000000003</v>
      </c>
      <c r="AE12" s="91">
        <v>72636</v>
      </c>
      <c r="AF12" s="89">
        <v>0</v>
      </c>
      <c r="AG12" s="90">
        <v>82133.51999999999</v>
      </c>
      <c r="AH12" s="91"/>
      <c r="AI12" s="89"/>
      <c r="AJ12" s="90"/>
      <c r="AK12" s="91">
        <v>5800</v>
      </c>
      <c r="AL12" s="89">
        <v>0</v>
      </c>
      <c r="AM12" s="90">
        <v>7014.4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398978.8</v>
      </c>
      <c r="BW12" s="77">
        <f t="shared" si="1"/>
        <v>0</v>
      </c>
      <c r="BX12" s="79">
        <f t="shared" si="2"/>
        <v>493659.02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5474.66</v>
      </c>
      <c r="G13" s="88"/>
      <c r="H13" s="89"/>
      <c r="I13" s="90"/>
      <c r="J13" s="97">
        <v>23000</v>
      </c>
      <c r="K13" s="89">
        <v>0</v>
      </c>
      <c r="L13" s="101">
        <v>23000</v>
      </c>
      <c r="M13" s="91">
        <v>8750</v>
      </c>
      <c r="N13" s="89">
        <v>0</v>
      </c>
      <c r="O13" s="90">
        <v>8750</v>
      </c>
      <c r="P13" s="91"/>
      <c r="Q13" s="89"/>
      <c r="R13" s="90"/>
      <c r="S13" s="91">
        <v>50</v>
      </c>
      <c r="T13" s="89">
        <v>0</v>
      </c>
      <c r="U13" s="90">
        <v>50</v>
      </c>
      <c r="V13" s="91">
        <v>250</v>
      </c>
      <c r="W13" s="89">
        <v>0</v>
      </c>
      <c r="X13" s="90">
        <v>250</v>
      </c>
      <c r="Y13" s="91">
        <v>0</v>
      </c>
      <c r="Z13" s="89">
        <v>0</v>
      </c>
      <c r="AA13" s="90">
        <v>0</v>
      </c>
      <c r="AB13" s="91">
        <v>7200</v>
      </c>
      <c r="AC13" s="89">
        <v>0</v>
      </c>
      <c r="AD13" s="90">
        <v>8607.130000000001</v>
      </c>
      <c r="AE13" s="91"/>
      <c r="AF13" s="89"/>
      <c r="AG13" s="90"/>
      <c r="AH13" s="91">
        <v>2000</v>
      </c>
      <c r="AI13" s="89">
        <v>0</v>
      </c>
      <c r="AJ13" s="90">
        <v>2000</v>
      </c>
      <c r="AK13" s="91">
        <v>66600</v>
      </c>
      <c r="AL13" s="89">
        <v>0</v>
      </c>
      <c r="AM13" s="90">
        <v>83024.26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>
        <v>700</v>
      </c>
      <c r="AU13" s="89">
        <v>0</v>
      </c>
      <c r="AV13" s="90">
        <v>700</v>
      </c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108550</v>
      </c>
      <c r="BW13" s="77">
        <f t="shared" si="1"/>
        <v>0</v>
      </c>
      <c r="BX13" s="79">
        <f t="shared" si="2"/>
        <v>131856.05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16000</v>
      </c>
      <c r="BM16" s="89">
        <v>0</v>
      </c>
      <c r="BN16" s="90">
        <v>16000</v>
      </c>
      <c r="BO16" s="91"/>
      <c r="BP16" s="89"/>
      <c r="BQ16" s="90"/>
      <c r="BR16" s="97"/>
      <c r="BS16" s="89"/>
      <c r="BT16" s="101"/>
      <c r="BU16" s="76"/>
      <c r="BV16" s="85">
        <f t="shared" si="0"/>
        <v>16000</v>
      </c>
      <c r="BW16" s="77">
        <f t="shared" si="1"/>
        <v>0</v>
      </c>
      <c r="BX16" s="79">
        <f t="shared" si="2"/>
        <v>16000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12469.08</v>
      </c>
      <c r="E19" s="89">
        <v>0</v>
      </c>
      <c r="F19" s="90">
        <v>12469.08</v>
      </c>
      <c r="G19" s="88"/>
      <c r="H19" s="89"/>
      <c r="I19" s="90"/>
      <c r="J19" s="97"/>
      <c r="K19" s="89"/>
      <c r="L19" s="101"/>
      <c r="M19" s="97">
        <v>2000</v>
      </c>
      <c r="N19" s="89">
        <v>0</v>
      </c>
      <c r="O19" s="101">
        <v>2000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</v>
      </c>
      <c r="AC19" s="89">
        <v>0</v>
      </c>
      <c r="AD19" s="101">
        <v>289.06</v>
      </c>
      <c r="AE19" s="97">
        <v>1200</v>
      </c>
      <c r="AF19" s="89">
        <v>0</v>
      </c>
      <c r="AG19" s="101">
        <v>1200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>
        <v>0</v>
      </c>
      <c r="AR19" s="89">
        <v>0</v>
      </c>
      <c r="AS19" s="101">
        <v>0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25669.2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41538.28</v>
      </c>
      <c r="BW19" s="77">
        <f t="shared" si="1"/>
        <v>0</v>
      </c>
      <c r="BX19" s="79">
        <f t="shared" si="2"/>
        <v>15958.14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300078.34</v>
      </c>
      <c r="E20" s="78">
        <f t="shared" si="3"/>
        <v>0</v>
      </c>
      <c r="F20" s="79">
        <f t="shared" si="3"/>
        <v>373611.6699999999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23500</v>
      </c>
      <c r="K20" s="78">
        <f t="shared" si="3"/>
        <v>0</v>
      </c>
      <c r="L20" s="77">
        <f t="shared" si="3"/>
        <v>23509.24</v>
      </c>
      <c r="M20" s="98">
        <f t="shared" si="3"/>
        <v>103700</v>
      </c>
      <c r="N20" s="78">
        <f t="shared" si="3"/>
        <v>0</v>
      </c>
      <c r="O20" s="77">
        <f t="shared" si="3"/>
        <v>133713.19</v>
      </c>
      <c r="P20" s="98">
        <f t="shared" si="3"/>
        <v>0</v>
      </c>
      <c r="Q20" s="78">
        <f t="shared" si="3"/>
        <v>0</v>
      </c>
      <c r="R20" s="77">
        <f t="shared" si="3"/>
        <v>0.01</v>
      </c>
      <c r="S20" s="98">
        <f t="shared" si="3"/>
        <v>50</v>
      </c>
      <c r="T20" s="78">
        <f t="shared" si="3"/>
        <v>0</v>
      </c>
      <c r="U20" s="77">
        <f t="shared" si="3"/>
        <v>50</v>
      </c>
      <c r="V20" s="98">
        <f t="shared" si="3"/>
        <v>250</v>
      </c>
      <c r="W20" s="78">
        <f t="shared" si="3"/>
        <v>0</v>
      </c>
      <c r="X20" s="77">
        <f t="shared" si="3"/>
        <v>250</v>
      </c>
      <c r="Y20" s="98">
        <f t="shared" si="3"/>
        <v>1000</v>
      </c>
      <c r="Z20" s="78">
        <f t="shared" si="3"/>
        <v>0</v>
      </c>
      <c r="AA20" s="77">
        <f t="shared" si="3"/>
        <v>1305</v>
      </c>
      <c r="AB20" s="98">
        <f t="shared" si="3"/>
        <v>154400</v>
      </c>
      <c r="AC20" s="78">
        <f t="shared" si="3"/>
        <v>0</v>
      </c>
      <c r="AD20" s="77">
        <f t="shared" si="3"/>
        <v>186730.78000000003</v>
      </c>
      <c r="AE20" s="98">
        <f t="shared" si="3"/>
        <v>106812.45999999999</v>
      </c>
      <c r="AF20" s="78">
        <f t="shared" si="3"/>
        <v>0</v>
      </c>
      <c r="AG20" s="77">
        <f t="shared" si="3"/>
        <v>122024.99999999999</v>
      </c>
      <c r="AH20" s="98">
        <f t="shared" si="3"/>
        <v>2000</v>
      </c>
      <c r="AI20" s="78">
        <f t="shared" si="3"/>
        <v>0</v>
      </c>
      <c r="AJ20" s="77">
        <f t="shared" si="3"/>
        <v>2000</v>
      </c>
      <c r="AK20" s="98">
        <f t="shared" si="3"/>
        <v>72400</v>
      </c>
      <c r="AL20" s="78">
        <f t="shared" si="3"/>
        <v>0</v>
      </c>
      <c r="AM20" s="77">
        <f t="shared" si="3"/>
        <v>90038.65999999999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700</v>
      </c>
      <c r="AU20" s="78">
        <f t="shared" si="3"/>
        <v>0</v>
      </c>
      <c r="AV20" s="77">
        <f t="shared" si="3"/>
        <v>700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26219.2</v>
      </c>
      <c r="BJ20" s="78">
        <f t="shared" si="3"/>
        <v>0</v>
      </c>
      <c r="BK20" s="77">
        <f t="shared" si="3"/>
        <v>0</v>
      </c>
      <c r="BL20" s="98">
        <f t="shared" si="3"/>
        <v>16000</v>
      </c>
      <c r="BM20" s="78">
        <f t="shared" si="3"/>
        <v>0</v>
      </c>
      <c r="BN20" s="77">
        <f t="shared" si="3"/>
        <v>16000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807110</v>
      </c>
      <c r="BW20" s="77">
        <f>BW10+BW11+BW12+BW13+BW14+BW15+BW16+BW17+BW18+BW19</f>
        <v>0</v>
      </c>
      <c r="BX20" s="95">
        <f>BX10+BX11+BX12+BX13+BX14+BX15+BX16+BX17+BX18+BX19</f>
        <v>949933.5499999999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120000</v>
      </c>
      <c r="E24" s="89">
        <v>0</v>
      </c>
      <c r="F24" s="90">
        <v>134980.84000000003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4965.17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213439.37</v>
      </c>
      <c r="AB24" s="97">
        <v>0</v>
      </c>
      <c r="AC24" s="89">
        <v>0</v>
      </c>
      <c r="AD24" s="101">
        <v>12819.4</v>
      </c>
      <c r="AE24" s="97">
        <v>0</v>
      </c>
      <c r="AF24" s="89">
        <v>0</v>
      </c>
      <c r="AG24" s="101">
        <v>64784.88</v>
      </c>
      <c r="AH24" s="97">
        <v>15494</v>
      </c>
      <c r="AI24" s="89">
        <v>0</v>
      </c>
      <c r="AJ24" s="101">
        <v>15494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135494</v>
      </c>
      <c r="BW24" s="77">
        <f t="shared" si="4"/>
        <v>0</v>
      </c>
      <c r="BX24" s="79">
        <f t="shared" si="4"/>
        <v>446483.66000000003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120000</v>
      </c>
      <c r="E28" s="78">
        <f t="shared" si="5"/>
        <v>0</v>
      </c>
      <c r="F28" s="79">
        <f t="shared" si="5"/>
        <v>134980.84000000003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4965.17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213439.37</v>
      </c>
      <c r="AB28" s="98">
        <f t="shared" si="5"/>
        <v>0</v>
      </c>
      <c r="AC28" s="78">
        <f t="shared" si="5"/>
        <v>0</v>
      </c>
      <c r="AD28" s="77">
        <f t="shared" si="5"/>
        <v>12819.4</v>
      </c>
      <c r="AE28" s="98">
        <f t="shared" si="5"/>
        <v>0</v>
      </c>
      <c r="AF28" s="78">
        <f t="shared" si="5"/>
        <v>0</v>
      </c>
      <c r="AG28" s="77">
        <f t="shared" si="5"/>
        <v>64784.88</v>
      </c>
      <c r="AH28" s="98">
        <f t="shared" si="5"/>
        <v>15494</v>
      </c>
      <c r="AI28" s="78">
        <f t="shared" si="5"/>
        <v>0</v>
      </c>
      <c r="AJ28" s="77">
        <f aca="true" t="shared" si="6" ref="AJ28:BO28">AJ23+AJ24+AJ25+AJ26+AJ27</f>
        <v>15494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135494</v>
      </c>
      <c r="BW28" s="77">
        <f>BW23+BW24+BW25+BW26+BW27</f>
        <v>0</v>
      </c>
      <c r="BX28" s="95">
        <f>BX23+BX24+BX25+BX26+BX27</f>
        <v>446483.66000000003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31990</v>
      </c>
      <c r="BM40" s="89">
        <v>0</v>
      </c>
      <c r="BN40" s="101">
        <v>31990</v>
      </c>
      <c r="BO40" s="97"/>
      <c r="BP40" s="89"/>
      <c r="BQ40" s="101"/>
      <c r="BR40" s="97"/>
      <c r="BS40" s="89"/>
      <c r="BT40" s="101"/>
      <c r="BU40" s="76"/>
      <c r="BV40" s="85">
        <f t="shared" si="10"/>
        <v>31990</v>
      </c>
      <c r="BW40" s="77">
        <f t="shared" si="10"/>
        <v>0</v>
      </c>
      <c r="BX40" s="79">
        <f t="shared" si="10"/>
        <v>31990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31990</v>
      </c>
      <c r="BM42" s="78">
        <f t="shared" si="12"/>
        <v>0</v>
      </c>
      <c r="BN42" s="77">
        <f t="shared" si="12"/>
        <v>31990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31990</v>
      </c>
      <c r="BW42" s="77">
        <f>BW38+BW39+BW40+BW41</f>
        <v>0</v>
      </c>
      <c r="BX42" s="95">
        <f>BX38+BX39+BX40+BX41</f>
        <v>31990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292747</v>
      </c>
      <c r="BS49" s="89">
        <v>0</v>
      </c>
      <c r="BT49" s="101">
        <v>293466.23</v>
      </c>
      <c r="BU49" s="76"/>
      <c r="BV49" s="85">
        <f aca="true" t="shared" si="15" ref="BV49:BX50">D49+G49+J49+M49+P49+S49+V49+Y49+AB49+AE49+AH49+AK49+AN49+AQ49+AT49+AW49+AZ49+BC49+BF49+BI49+BL49+BO49+BR49</f>
        <v>292747</v>
      </c>
      <c r="BW49" s="77">
        <f t="shared" si="15"/>
        <v>0</v>
      </c>
      <c r="BX49" s="79">
        <f t="shared" si="15"/>
        <v>293466.23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32033</v>
      </c>
      <c r="BS50" s="89">
        <v>0</v>
      </c>
      <c r="BT50" s="101">
        <v>50434.86</v>
      </c>
      <c r="BU50" s="76"/>
      <c r="BV50" s="85">
        <f t="shared" si="15"/>
        <v>32033</v>
      </c>
      <c r="BW50" s="77">
        <f t="shared" si="15"/>
        <v>0</v>
      </c>
      <c r="BX50" s="79">
        <f t="shared" si="15"/>
        <v>50434.86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324780</v>
      </c>
      <c r="BS51" s="78">
        <f>BS49+BS50</f>
        <v>0</v>
      </c>
      <c r="BT51" s="77">
        <f>BT49+BT50</f>
        <v>343901.08999999997</v>
      </c>
      <c r="BU51" s="85"/>
      <c r="BV51" s="85">
        <f>BV49+BV50</f>
        <v>324780</v>
      </c>
      <c r="BW51" s="77">
        <f>BW49+BW50</f>
        <v>0</v>
      </c>
      <c r="BX51" s="95">
        <f>BX49+BX50</f>
        <v>343901.08999999997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420078.34</v>
      </c>
      <c r="E53" s="86">
        <f t="shared" si="18"/>
        <v>0</v>
      </c>
      <c r="F53" s="86">
        <f t="shared" si="18"/>
        <v>508592.50999999995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23500</v>
      </c>
      <c r="K53" s="86">
        <f t="shared" si="18"/>
        <v>0</v>
      </c>
      <c r="L53" s="86">
        <f t="shared" si="18"/>
        <v>23509.24</v>
      </c>
      <c r="M53" s="86">
        <f t="shared" si="18"/>
        <v>103700</v>
      </c>
      <c r="N53" s="86">
        <f t="shared" si="18"/>
        <v>0</v>
      </c>
      <c r="O53" s="86">
        <f t="shared" si="18"/>
        <v>138678.36000000002</v>
      </c>
      <c r="P53" s="86">
        <f t="shared" si="18"/>
        <v>0</v>
      </c>
      <c r="Q53" s="86">
        <f t="shared" si="18"/>
        <v>0</v>
      </c>
      <c r="R53" s="86">
        <f t="shared" si="18"/>
        <v>0.01</v>
      </c>
      <c r="S53" s="86">
        <f t="shared" si="18"/>
        <v>50</v>
      </c>
      <c r="T53" s="86">
        <f t="shared" si="18"/>
        <v>0</v>
      </c>
      <c r="U53" s="86">
        <f t="shared" si="18"/>
        <v>50</v>
      </c>
      <c r="V53" s="86">
        <f t="shared" si="18"/>
        <v>250</v>
      </c>
      <c r="W53" s="86">
        <f t="shared" si="18"/>
        <v>0</v>
      </c>
      <c r="X53" s="86">
        <f t="shared" si="18"/>
        <v>250</v>
      </c>
      <c r="Y53" s="86">
        <f t="shared" si="18"/>
        <v>1000</v>
      </c>
      <c r="Z53" s="86">
        <f t="shared" si="18"/>
        <v>0</v>
      </c>
      <c r="AA53" s="86">
        <f t="shared" si="18"/>
        <v>214744.37</v>
      </c>
      <c r="AB53" s="86">
        <f t="shared" si="18"/>
        <v>154400</v>
      </c>
      <c r="AC53" s="86">
        <f t="shared" si="18"/>
        <v>0</v>
      </c>
      <c r="AD53" s="86">
        <f t="shared" si="18"/>
        <v>199550.18000000002</v>
      </c>
      <c r="AE53" s="86">
        <f t="shared" si="18"/>
        <v>106812.45999999999</v>
      </c>
      <c r="AF53" s="86">
        <f t="shared" si="18"/>
        <v>0</v>
      </c>
      <c r="AG53" s="86">
        <f t="shared" si="18"/>
        <v>186809.87999999998</v>
      </c>
      <c r="AH53" s="86">
        <f t="shared" si="18"/>
        <v>17494</v>
      </c>
      <c r="AI53" s="86">
        <f t="shared" si="18"/>
        <v>0</v>
      </c>
      <c r="AJ53" s="86">
        <f aca="true" t="shared" si="19" ref="AJ53:BT53">AJ20+AJ28+AJ35+AJ42+AJ46+AJ51</f>
        <v>17494</v>
      </c>
      <c r="AK53" s="86">
        <f t="shared" si="19"/>
        <v>72400</v>
      </c>
      <c r="AL53" s="86">
        <f t="shared" si="19"/>
        <v>0</v>
      </c>
      <c r="AM53" s="86">
        <f t="shared" si="19"/>
        <v>90038.65999999999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700</v>
      </c>
      <c r="AU53" s="86">
        <f t="shared" si="19"/>
        <v>0</v>
      </c>
      <c r="AV53" s="86">
        <f t="shared" si="19"/>
        <v>700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26219.2</v>
      </c>
      <c r="BJ53" s="86">
        <f t="shared" si="19"/>
        <v>0</v>
      </c>
      <c r="BK53" s="86">
        <f t="shared" si="19"/>
        <v>0</v>
      </c>
      <c r="BL53" s="86">
        <f t="shared" si="19"/>
        <v>47990</v>
      </c>
      <c r="BM53" s="86">
        <f t="shared" si="19"/>
        <v>0</v>
      </c>
      <c r="BN53" s="86">
        <f t="shared" si="19"/>
        <v>47990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324780</v>
      </c>
      <c r="BS53" s="86">
        <f t="shared" si="19"/>
        <v>0</v>
      </c>
      <c r="BT53" s="86">
        <f t="shared" si="19"/>
        <v>343901.08999999997</v>
      </c>
      <c r="BU53" s="86">
        <f>BU8</f>
        <v>0</v>
      </c>
      <c r="BV53" s="102">
        <f>BV8+BV20+BV28+BV35+BV42+BV46+BV51</f>
        <v>1299374</v>
      </c>
      <c r="BW53" s="87">
        <f>BW20+BW28+BW35+BW42+BW46+BW51</f>
        <v>0</v>
      </c>
      <c r="BX53" s="87">
        <f>BX20+BX28+BX35+BX42+BX46+BX51</f>
        <v>1772308.2999999998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190216.46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30976.46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550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221742.91999999998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14420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16420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79092.8</v>
      </c>
      <c r="E12" s="89">
        <v>0</v>
      </c>
      <c r="F12" s="90"/>
      <c r="G12" s="88"/>
      <c r="H12" s="89"/>
      <c r="I12" s="90"/>
      <c r="J12" s="97">
        <v>500</v>
      </c>
      <c r="K12" s="89">
        <v>0</v>
      </c>
      <c r="L12" s="101"/>
      <c r="M12" s="91">
        <v>92950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1000</v>
      </c>
      <c r="Z12" s="89">
        <v>0</v>
      </c>
      <c r="AA12" s="90"/>
      <c r="AB12" s="91">
        <v>147000</v>
      </c>
      <c r="AC12" s="89">
        <v>0</v>
      </c>
      <c r="AD12" s="90"/>
      <c r="AE12" s="91">
        <v>77245.08</v>
      </c>
      <c r="AF12" s="89">
        <v>0</v>
      </c>
      <c r="AG12" s="90"/>
      <c r="AH12" s="91"/>
      <c r="AI12" s="89"/>
      <c r="AJ12" s="90"/>
      <c r="AK12" s="91">
        <v>5800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403587.88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>
        <v>23000</v>
      </c>
      <c r="K13" s="89">
        <v>0</v>
      </c>
      <c r="L13" s="101"/>
      <c r="M13" s="91">
        <v>8750</v>
      </c>
      <c r="N13" s="89">
        <v>0</v>
      </c>
      <c r="O13" s="90"/>
      <c r="P13" s="91"/>
      <c r="Q13" s="89"/>
      <c r="R13" s="90"/>
      <c r="S13" s="91">
        <v>50</v>
      </c>
      <c r="T13" s="89">
        <v>0</v>
      </c>
      <c r="U13" s="90"/>
      <c r="V13" s="91">
        <v>250</v>
      </c>
      <c r="W13" s="89">
        <v>0</v>
      </c>
      <c r="X13" s="90"/>
      <c r="Y13" s="91">
        <v>0</v>
      </c>
      <c r="Z13" s="89">
        <v>0</v>
      </c>
      <c r="AA13" s="90"/>
      <c r="AB13" s="91">
        <v>7200</v>
      </c>
      <c r="AC13" s="89">
        <v>0</v>
      </c>
      <c r="AD13" s="90"/>
      <c r="AE13" s="91"/>
      <c r="AF13" s="89"/>
      <c r="AG13" s="90"/>
      <c r="AH13" s="91">
        <v>2000</v>
      </c>
      <c r="AI13" s="89">
        <v>0</v>
      </c>
      <c r="AJ13" s="90"/>
      <c r="AK13" s="91">
        <v>66600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>
        <v>700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108550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14490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14490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11770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2000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</v>
      </c>
      <c r="AC19" s="89">
        <v>0</v>
      </c>
      <c r="AD19" s="101"/>
      <c r="AE19" s="97">
        <v>1200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>
        <v>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25669.2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40839.2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295499.26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23500</v>
      </c>
      <c r="K20" s="78">
        <f t="shared" si="1"/>
        <v>0</v>
      </c>
      <c r="L20" s="77">
        <f t="shared" si="1"/>
        <v>0</v>
      </c>
      <c r="M20" s="98">
        <f t="shared" si="1"/>
        <v>103700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50</v>
      </c>
      <c r="T20" s="78">
        <f t="shared" si="1"/>
        <v>0</v>
      </c>
      <c r="U20" s="77">
        <f t="shared" si="1"/>
        <v>0</v>
      </c>
      <c r="V20" s="98">
        <f t="shared" si="1"/>
        <v>250</v>
      </c>
      <c r="W20" s="78">
        <f t="shared" si="1"/>
        <v>0</v>
      </c>
      <c r="X20" s="77">
        <f t="shared" si="1"/>
        <v>0</v>
      </c>
      <c r="Y20" s="98">
        <f t="shared" si="1"/>
        <v>1000</v>
      </c>
      <c r="Z20" s="78">
        <f t="shared" si="1"/>
        <v>0</v>
      </c>
      <c r="AA20" s="77">
        <f t="shared" si="1"/>
        <v>0</v>
      </c>
      <c r="AB20" s="98">
        <f t="shared" si="1"/>
        <v>154400</v>
      </c>
      <c r="AC20" s="78">
        <f t="shared" si="1"/>
        <v>0</v>
      </c>
      <c r="AD20" s="77">
        <f t="shared" si="1"/>
        <v>0</v>
      </c>
      <c r="AE20" s="98">
        <f t="shared" si="1"/>
        <v>111421.54000000001</v>
      </c>
      <c r="AF20" s="78">
        <f t="shared" si="1"/>
        <v>0</v>
      </c>
      <c r="AG20" s="77">
        <f t="shared" si="1"/>
        <v>0</v>
      </c>
      <c r="AH20" s="98">
        <f t="shared" si="1"/>
        <v>2000</v>
      </c>
      <c r="AI20" s="78">
        <f t="shared" si="1"/>
        <v>0</v>
      </c>
      <c r="AJ20" s="77">
        <f t="shared" si="1"/>
        <v>0</v>
      </c>
      <c r="AK20" s="98">
        <f t="shared" si="1"/>
        <v>72400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700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26219.2</v>
      </c>
      <c r="BJ20" s="78">
        <f t="shared" si="1"/>
        <v>0</v>
      </c>
      <c r="BK20" s="77">
        <f t="shared" si="1"/>
        <v>0</v>
      </c>
      <c r="BL20" s="98">
        <f t="shared" si="1"/>
        <v>14490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805630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3060000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15494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3075494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3060000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15494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3075494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33470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33470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33470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33470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292747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292747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32033</v>
      </c>
      <c r="BS50" s="89">
        <v>0</v>
      </c>
      <c r="BT50" s="101"/>
      <c r="BU50" s="76"/>
      <c r="BV50" s="85">
        <f t="shared" si="9"/>
        <v>32033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324780</v>
      </c>
      <c r="BS51" s="78">
        <f>BS49+BS50</f>
        <v>0</v>
      </c>
      <c r="BT51" s="77">
        <f>BT49+BT50</f>
        <v>0</v>
      </c>
      <c r="BU51" s="85"/>
      <c r="BV51" s="85">
        <f>BV49+BV50</f>
        <v>324780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295499.26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23500</v>
      </c>
      <c r="K53" s="86">
        <f t="shared" si="11"/>
        <v>0</v>
      </c>
      <c r="L53" s="86">
        <f t="shared" si="11"/>
        <v>0</v>
      </c>
      <c r="M53" s="86">
        <f t="shared" si="11"/>
        <v>103700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50</v>
      </c>
      <c r="T53" s="86">
        <f t="shared" si="11"/>
        <v>0</v>
      </c>
      <c r="U53" s="86">
        <f t="shared" si="11"/>
        <v>0</v>
      </c>
      <c r="V53" s="86">
        <f t="shared" si="11"/>
        <v>250</v>
      </c>
      <c r="W53" s="86">
        <f t="shared" si="11"/>
        <v>0</v>
      </c>
      <c r="X53" s="86">
        <f t="shared" si="11"/>
        <v>0</v>
      </c>
      <c r="Y53" s="86">
        <f t="shared" si="11"/>
        <v>3061000</v>
      </c>
      <c r="Z53" s="86">
        <f t="shared" si="11"/>
        <v>0</v>
      </c>
      <c r="AA53" s="86">
        <f t="shared" si="11"/>
        <v>0</v>
      </c>
      <c r="AB53" s="86">
        <f t="shared" si="11"/>
        <v>154400</v>
      </c>
      <c r="AC53" s="86">
        <f t="shared" si="11"/>
        <v>0</v>
      </c>
      <c r="AD53" s="86">
        <f t="shared" si="11"/>
        <v>0</v>
      </c>
      <c r="AE53" s="86">
        <f t="shared" si="11"/>
        <v>111421.54000000001</v>
      </c>
      <c r="AF53" s="86">
        <f t="shared" si="11"/>
        <v>0</v>
      </c>
      <c r="AG53" s="86">
        <f t="shared" si="11"/>
        <v>0</v>
      </c>
      <c r="AH53" s="86">
        <f t="shared" si="11"/>
        <v>17494</v>
      </c>
      <c r="AI53" s="86">
        <f t="shared" si="11"/>
        <v>0</v>
      </c>
      <c r="AJ53" s="86">
        <f t="shared" si="11"/>
        <v>0</v>
      </c>
      <c r="AK53" s="86">
        <f t="shared" si="11"/>
        <v>72400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700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26219.2</v>
      </c>
      <c r="BJ53" s="86">
        <f t="shared" si="11"/>
        <v>0</v>
      </c>
      <c r="BK53" s="86">
        <f t="shared" si="11"/>
        <v>0</v>
      </c>
      <c r="BL53" s="86">
        <f t="shared" si="11"/>
        <v>47960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324780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4239374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190216.46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30976.46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550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221742.91999999998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14420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16420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79092.8</v>
      </c>
      <c r="E12" s="89">
        <v>0</v>
      </c>
      <c r="F12" s="90"/>
      <c r="G12" s="88"/>
      <c r="H12" s="89"/>
      <c r="I12" s="90"/>
      <c r="J12" s="97">
        <v>500</v>
      </c>
      <c r="K12" s="89">
        <v>0</v>
      </c>
      <c r="L12" s="101"/>
      <c r="M12" s="91">
        <v>92950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/>
      <c r="W12" s="89"/>
      <c r="X12" s="90"/>
      <c r="Y12" s="91">
        <v>1000</v>
      </c>
      <c r="Z12" s="89">
        <v>0</v>
      </c>
      <c r="AA12" s="90"/>
      <c r="AB12" s="91">
        <v>147000</v>
      </c>
      <c r="AC12" s="89">
        <v>0</v>
      </c>
      <c r="AD12" s="90"/>
      <c r="AE12" s="91">
        <v>77245.08</v>
      </c>
      <c r="AF12" s="89">
        <v>0</v>
      </c>
      <c r="AG12" s="90"/>
      <c r="AH12" s="91"/>
      <c r="AI12" s="89"/>
      <c r="AJ12" s="90"/>
      <c r="AK12" s="91">
        <v>5800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403587.88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>
        <v>23000</v>
      </c>
      <c r="K13" s="89">
        <v>0</v>
      </c>
      <c r="L13" s="101"/>
      <c r="M13" s="91">
        <v>8750</v>
      </c>
      <c r="N13" s="89">
        <v>0</v>
      </c>
      <c r="O13" s="90"/>
      <c r="P13" s="91"/>
      <c r="Q13" s="89"/>
      <c r="R13" s="90"/>
      <c r="S13" s="91">
        <v>50</v>
      </c>
      <c r="T13" s="89">
        <v>0</v>
      </c>
      <c r="U13" s="90"/>
      <c r="V13" s="91">
        <v>250</v>
      </c>
      <c r="W13" s="89">
        <v>0</v>
      </c>
      <c r="X13" s="90"/>
      <c r="Y13" s="91">
        <v>0</v>
      </c>
      <c r="Z13" s="89">
        <v>0</v>
      </c>
      <c r="AA13" s="90"/>
      <c r="AB13" s="91">
        <v>7200</v>
      </c>
      <c r="AC13" s="89">
        <v>0</v>
      </c>
      <c r="AD13" s="90"/>
      <c r="AE13" s="91"/>
      <c r="AF13" s="89"/>
      <c r="AG13" s="90"/>
      <c r="AH13" s="91">
        <v>2000</v>
      </c>
      <c r="AI13" s="89">
        <v>0</v>
      </c>
      <c r="AJ13" s="90"/>
      <c r="AK13" s="91">
        <v>66600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>
        <v>700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108550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14490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14490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11770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2000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200</v>
      </c>
      <c r="AC19" s="89">
        <v>0</v>
      </c>
      <c r="AD19" s="101"/>
      <c r="AE19" s="97">
        <v>1200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>
        <v>0</v>
      </c>
      <c r="AR19" s="89">
        <v>0</v>
      </c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25669.2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40839.2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295499.26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23500</v>
      </c>
      <c r="K20" s="78">
        <f t="shared" si="1"/>
        <v>0</v>
      </c>
      <c r="L20" s="77">
        <f t="shared" si="1"/>
        <v>0</v>
      </c>
      <c r="M20" s="98">
        <f t="shared" si="1"/>
        <v>103700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50</v>
      </c>
      <c r="T20" s="78">
        <f t="shared" si="1"/>
        <v>0</v>
      </c>
      <c r="U20" s="77">
        <f t="shared" si="1"/>
        <v>0</v>
      </c>
      <c r="V20" s="98">
        <f t="shared" si="1"/>
        <v>250</v>
      </c>
      <c r="W20" s="78">
        <f t="shared" si="1"/>
        <v>0</v>
      </c>
      <c r="X20" s="77">
        <f t="shared" si="1"/>
        <v>0</v>
      </c>
      <c r="Y20" s="98">
        <f t="shared" si="1"/>
        <v>1000</v>
      </c>
      <c r="Z20" s="78">
        <f t="shared" si="1"/>
        <v>0</v>
      </c>
      <c r="AA20" s="77">
        <f t="shared" si="1"/>
        <v>0</v>
      </c>
      <c r="AB20" s="98">
        <f t="shared" si="1"/>
        <v>154400</v>
      </c>
      <c r="AC20" s="78">
        <f t="shared" si="1"/>
        <v>0</v>
      </c>
      <c r="AD20" s="77">
        <f t="shared" si="1"/>
        <v>0</v>
      </c>
      <c r="AE20" s="98">
        <f t="shared" si="1"/>
        <v>111421.54000000001</v>
      </c>
      <c r="AF20" s="78">
        <f t="shared" si="1"/>
        <v>0</v>
      </c>
      <c r="AG20" s="77">
        <f t="shared" si="1"/>
        <v>0</v>
      </c>
      <c r="AH20" s="98">
        <f t="shared" si="1"/>
        <v>2000</v>
      </c>
      <c r="AI20" s="78">
        <f t="shared" si="1"/>
        <v>0</v>
      </c>
      <c r="AJ20" s="77">
        <f t="shared" si="1"/>
        <v>0</v>
      </c>
      <c r="AK20" s="98">
        <f t="shared" si="1"/>
        <v>72400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700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26219.2</v>
      </c>
      <c r="BJ20" s="78">
        <f t="shared" si="1"/>
        <v>0</v>
      </c>
      <c r="BK20" s="77">
        <f t="shared" si="1"/>
        <v>0</v>
      </c>
      <c r="BL20" s="98">
        <f t="shared" si="1"/>
        <v>14490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805630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15494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15494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15494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15494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33470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33470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33470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33470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292747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292747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32033</v>
      </c>
      <c r="BS50" s="89">
        <v>0</v>
      </c>
      <c r="BT50" s="101"/>
      <c r="BU50" s="76"/>
      <c r="BV50" s="85">
        <f t="shared" si="9"/>
        <v>32033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324780</v>
      </c>
      <c r="BS51" s="78">
        <f>BS49+BS50</f>
        <v>0</v>
      </c>
      <c r="BT51" s="77">
        <f>BT49+BT50</f>
        <v>0</v>
      </c>
      <c r="BU51" s="85"/>
      <c r="BV51" s="85">
        <f>BV49+BV50</f>
        <v>324780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295499.26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23500</v>
      </c>
      <c r="K53" s="86">
        <f t="shared" si="11"/>
        <v>0</v>
      </c>
      <c r="L53" s="86">
        <f t="shared" si="11"/>
        <v>0</v>
      </c>
      <c r="M53" s="86">
        <f t="shared" si="11"/>
        <v>103700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50</v>
      </c>
      <c r="T53" s="86">
        <f t="shared" si="11"/>
        <v>0</v>
      </c>
      <c r="U53" s="86">
        <f t="shared" si="11"/>
        <v>0</v>
      </c>
      <c r="V53" s="86">
        <f t="shared" si="11"/>
        <v>250</v>
      </c>
      <c r="W53" s="86">
        <f t="shared" si="11"/>
        <v>0</v>
      </c>
      <c r="X53" s="86">
        <f t="shared" si="11"/>
        <v>0</v>
      </c>
      <c r="Y53" s="86">
        <f t="shared" si="11"/>
        <v>1000</v>
      </c>
      <c r="Z53" s="86">
        <f t="shared" si="11"/>
        <v>0</v>
      </c>
      <c r="AA53" s="86">
        <f t="shared" si="11"/>
        <v>0</v>
      </c>
      <c r="AB53" s="86">
        <f t="shared" si="11"/>
        <v>154400</v>
      </c>
      <c r="AC53" s="86">
        <f t="shared" si="11"/>
        <v>0</v>
      </c>
      <c r="AD53" s="86">
        <f t="shared" si="11"/>
        <v>0</v>
      </c>
      <c r="AE53" s="86">
        <f t="shared" si="11"/>
        <v>111421.54000000001</v>
      </c>
      <c r="AF53" s="86">
        <f t="shared" si="11"/>
        <v>0</v>
      </c>
      <c r="AG53" s="86">
        <f t="shared" si="11"/>
        <v>0</v>
      </c>
      <c r="AH53" s="86">
        <f t="shared" si="11"/>
        <v>17494</v>
      </c>
      <c r="AI53" s="86">
        <f t="shared" si="11"/>
        <v>0</v>
      </c>
      <c r="AJ53" s="86">
        <f t="shared" si="11"/>
        <v>0</v>
      </c>
      <c r="AK53" s="86">
        <f t="shared" si="11"/>
        <v>72400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700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26219.2</v>
      </c>
      <c r="BJ53" s="86">
        <f t="shared" si="11"/>
        <v>0</v>
      </c>
      <c r="BK53" s="86">
        <f t="shared" si="11"/>
        <v>0</v>
      </c>
      <c r="BL53" s="86">
        <f t="shared" si="11"/>
        <v>47960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324780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1179374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2019-12-17T09:35:27Z</dcterms:modified>
  <cp:category/>
  <cp:version/>
  <cp:contentType/>
  <cp:contentStatus/>
</cp:coreProperties>
</file>