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3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3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'Entrate_Rendiconto_2023'!$B$1:$E$59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'Spese_Rendiconto_2023'!$B$1:$BX$54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'Spese_Rendiconto_2023'!$B:$C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<sst xmlns="http://schemas.openxmlformats.org/spreadsheetml/2006/main" count="870" uniqueCount="149">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</sst>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79100.86</v>
      </c>
      <c r="E5" s="38"/>
    </row>
    <row r="6" spans="2:5" ht="15">
      <c r="B6" s="8"/>
      <c r="C6" s="5" t="s">
        <v>5</v>
      </c>
      <c r="D6" s="39">
        <v>350441.24</v>
      </c>
      <c r="E6" s="40"/>
    </row>
    <row r="7" spans="2:5" ht="15">
      <c r="B7" s="8"/>
      <c r="C7" s="5" t="s">
        <v>6</v>
      </c>
      <c r="D7" s="39">
        <v>561500</v>
      </c>
      <c r="E7" s="40"/>
    </row>
    <row r="8" spans="2:5" ht="15.75" thickBot="1">
      <c r="B8" s="9"/>
      <c r="C8" s="6" t="s">
        <v>7</v>
      </c>
      <c r="D8" s="41"/>
      <c r="E8" s="42">
        <v>1176924.21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72879.3</v>
      </c>
      <c r="E10" s="45">
        <v>145775.87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0</v>
      </c>
      <c r="E14" s="45">
        <v>0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72879.3</v>
      </c>
      <c r="E16" s="51">
        <f>E10+E11+E12+E13+E14+E15</f>
        <v>145775.87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31452.06</v>
      </c>
      <c r="E18" s="45">
        <v>31452.06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31452.06</v>
      </c>
      <c r="E23" s="51">
        <f>E18+E19+E20+E21+E22</f>
        <v>31452.06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118646.27</v>
      </c>
      <c r="E25" s="45">
        <v>73608.77</v>
      </c>
    </row>
    <row r="26" spans="2:5" ht="15">
      <c r="B26" s="13">
        <v>30200</v>
      </c>
      <c r="C26" s="54" t="s">
        <v>28</v>
      </c>
      <c r="D26" s="39">
        <v>16559.159999999996</v>
      </c>
      <c r="E26" s="45">
        <v>16463.07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36582.78</v>
      </c>
      <c r="E29" s="50">
        <v>36582.78</v>
      </c>
    </row>
    <row r="30" spans="2:5" ht="15.75" thickBot="1">
      <c r="B30" s="16">
        <v>30000</v>
      </c>
      <c r="C30" s="15" t="s">
        <v>32</v>
      </c>
      <c r="D30" s="48">
        <f>D25+D26+D27+D28+D29</f>
        <v>171788.21</v>
      </c>
      <c r="E30" s="51">
        <f>E25+E26+E27+E28+E29</f>
        <v>126654.62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222722.14</v>
      </c>
      <c r="E33" s="59">
        <v>20000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10832</v>
      </c>
      <c r="E35" s="45">
        <v>0</v>
      </c>
    </row>
    <row r="36" spans="2:5" ht="15">
      <c r="B36" s="13">
        <v>40500</v>
      </c>
      <c r="C36" s="54" t="s">
        <v>39</v>
      </c>
      <c r="D36" s="49">
        <v>8222.25</v>
      </c>
      <c r="E36" s="50">
        <v>8222.25</v>
      </c>
    </row>
    <row r="37" spans="2:5" ht="15.75" thickBot="1">
      <c r="B37" s="16">
        <v>40000</v>
      </c>
      <c r="C37" s="15" t="s">
        <v>40</v>
      </c>
      <c r="D37" s="48">
        <f>D32+D33+D34+D35+D36</f>
        <v>241776.39</v>
      </c>
      <c r="E37" s="51">
        <f>E32+E33+E34+E35+E36</f>
        <v>28222.25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>
        <v>0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271777.68999999994</v>
      </c>
      <c r="E54" s="45">
        <v>169029.38</v>
      </c>
    </row>
    <row r="55" spans="2:5" ht="15">
      <c r="B55" s="13">
        <v>90200</v>
      </c>
      <c r="C55" s="54" t="s">
        <v>62</v>
      </c>
      <c r="D55" s="61">
        <v>3517.36</v>
      </c>
      <c r="E55" s="62">
        <v>3205.359999999999</v>
      </c>
    </row>
    <row r="56" spans="2:5" ht="15.75" thickBot="1">
      <c r="B56" s="16">
        <v>90000</v>
      </c>
      <c r="C56" s="15" t="s">
        <v>63</v>
      </c>
      <c r="D56" s="48">
        <f>D54+D55</f>
        <v>275295.04999999993</v>
      </c>
      <c r="E56" s="51">
        <f>E54+E55</f>
        <v>172234.74</v>
      </c>
    </row>
    <row r="57" spans="2:5" ht="16.5" thickBot="1" thickTop="1">
      <c r="B57" s="109" t="s">
        <v>64</v>
      </c>
      <c r="C57" s="110"/>
      <c r="D57" s="52">
        <f>D16+D23+D30+D37+D43+D49+D52+D56</f>
        <v>793191.01</v>
      </c>
      <c r="E57" s="55">
        <f>E16+E23+E30+E37+E43+E49+E52+E56</f>
        <v>504339.54</v>
      </c>
    </row>
    <row r="58" spans="2:5" ht="16.5" thickBot="1" thickTop="1">
      <c r="B58" s="109" t="s">
        <v>65</v>
      </c>
      <c r="C58" s="110"/>
      <c r="D58" s="52">
        <f>D57+D5+D6+D7+D8</f>
        <v>1784233.1099999999</v>
      </c>
      <c r="E58" s="55">
        <f>E57+E5+E6+E7+E8</f>
        <v>1681263.75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IF((Spese_Rendiconto_2023!BV53+Spese_Rendiconto_2023!BW53-Entrate_Rendiconto_2023!D58)&gt;0,Spese_Rendiconto_2023!BV53+Spese_Rendiconto_2023!BW53-Entrate_Rendiconto_2023!D58,0)</f>
        <v>530503.4000000004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291105.63</v>
      </c>
      <c r="E10" s="89">
        <v>0</v>
      </c>
      <c r="F10" s="90">
        <v>117815.24</v>
      </c>
      <c r="G10" s="88"/>
      <c r="H10" s="89"/>
      <c r="I10" s="90"/>
      <c r="J10" s="97">
        <v>88120.9</v>
      </c>
      <c r="K10" s="89">
        <v>0</v>
      </c>
      <c r="L10" s="101">
        <v>39931.020000000004</v>
      </c>
      <c r="M10" s="91">
        <v>0</v>
      </c>
      <c r="N10" s="89">
        <v>0</v>
      </c>
      <c r="O10" s="90">
        <v>0</v>
      </c>
      <c r="P10" s="91"/>
      <c r="Q10" s="89"/>
      <c r="R10" s="90"/>
      <c r="S10" s="91"/>
      <c r="T10" s="89"/>
      <c r="U10" s="90"/>
      <c r="V10" s="91"/>
      <c r="W10" s="89"/>
      <c r="X10" s="90"/>
      <c r="Y10" s="91">
        <v>21350</v>
      </c>
      <c r="Z10" s="89">
        <v>0</v>
      </c>
      <c r="AA10" s="90">
        <v>9783.78</v>
      </c>
      <c r="AB10" s="91">
        <v>31100</v>
      </c>
      <c r="AC10" s="89">
        <v>0</v>
      </c>
      <c r="AD10" s="90">
        <v>16026.070000000002</v>
      </c>
      <c r="AE10" s="91">
        <v>28700</v>
      </c>
      <c r="AF10" s="89">
        <v>0</v>
      </c>
      <c r="AG10" s="90">
        <v>17024.73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>
        <v>0</v>
      </c>
      <c r="AX10" s="89">
        <v>0</v>
      </c>
      <c r="AY10" s="90">
        <v>0</v>
      </c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460376.53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200580.84000000003</v>
      </c>
    </row>
    <row r="11" spans="2:76" ht="15">
      <c r="B11" s="13">
        <v>102</v>
      </c>
      <c r="C11" s="25" t="s">
        <v>92</v>
      </c>
      <c r="D11" s="88">
        <v>19450</v>
      </c>
      <c r="E11" s="89">
        <v>0</v>
      </c>
      <c r="F11" s="90">
        <v>10441.060000000001</v>
      </c>
      <c r="G11" s="88"/>
      <c r="H11" s="89"/>
      <c r="I11" s="90"/>
      <c r="J11" s="97">
        <v>6775.25</v>
      </c>
      <c r="K11" s="89">
        <v>0</v>
      </c>
      <c r="L11" s="101">
        <v>3070.88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>
        <v>84.15</v>
      </c>
      <c r="Z11" s="89">
        <v>0</v>
      </c>
      <c r="AA11" s="90">
        <v>84.15</v>
      </c>
      <c r="AB11" s="91">
        <v>2100</v>
      </c>
      <c r="AC11" s="89">
        <v>0</v>
      </c>
      <c r="AD11" s="90">
        <v>1496.2200000000003</v>
      </c>
      <c r="AE11" s="91">
        <v>1900</v>
      </c>
      <c r="AF11" s="89">
        <v>0</v>
      </c>
      <c r="AG11" s="90">
        <v>1784.3700000000001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>
        <v>0</v>
      </c>
      <c r="AX11" s="89">
        <v>0</v>
      </c>
      <c r="AY11" s="90">
        <v>0</v>
      </c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30309.4</v>
      </c>
      <c r="BW11" s="77">
        <f t="shared" si="1"/>
        <v>0</v>
      </c>
      <c r="BX11" s="79">
        <f t="shared" si="2"/>
        <v>16876.68</v>
      </c>
    </row>
    <row r="12" spans="2:76" ht="15">
      <c r="B12" s="13">
        <v>103</v>
      </c>
      <c r="C12" s="25" t="s">
        <v>93</v>
      </c>
      <c r="D12" s="88">
        <v>248046.91</v>
      </c>
      <c r="E12" s="89">
        <v>0</v>
      </c>
      <c r="F12" s="90">
        <v>145805.92999999996</v>
      </c>
      <c r="G12" s="88"/>
      <c r="H12" s="89"/>
      <c r="I12" s="90"/>
      <c r="J12" s="97">
        <v>0</v>
      </c>
      <c r="K12" s="89">
        <v>0</v>
      </c>
      <c r="L12" s="101">
        <v>0</v>
      </c>
      <c r="M12" s="91">
        <v>91868.54</v>
      </c>
      <c r="N12" s="89">
        <v>0</v>
      </c>
      <c r="O12" s="90">
        <v>76884.34</v>
      </c>
      <c r="P12" s="91">
        <v>4800</v>
      </c>
      <c r="Q12" s="89">
        <v>0</v>
      </c>
      <c r="R12" s="90">
        <v>3082.7599999999998</v>
      </c>
      <c r="S12" s="91">
        <v>17000</v>
      </c>
      <c r="T12" s="89">
        <v>0</v>
      </c>
      <c r="U12" s="90">
        <v>5902.040000000001</v>
      </c>
      <c r="V12" s="91"/>
      <c r="W12" s="89"/>
      <c r="X12" s="90"/>
      <c r="Y12" s="91"/>
      <c r="Z12" s="89"/>
      <c r="AA12" s="90"/>
      <c r="AB12" s="91">
        <v>294942.96</v>
      </c>
      <c r="AC12" s="89">
        <v>0</v>
      </c>
      <c r="AD12" s="90">
        <v>170901.20000000004</v>
      </c>
      <c r="AE12" s="91">
        <v>107767.79999999999</v>
      </c>
      <c r="AF12" s="89">
        <v>0</v>
      </c>
      <c r="AG12" s="90">
        <v>43621.200000000004</v>
      </c>
      <c r="AH12" s="91">
        <v>9016</v>
      </c>
      <c r="AI12" s="89">
        <v>0</v>
      </c>
      <c r="AJ12" s="90">
        <v>9688</v>
      </c>
      <c r="AK12" s="91">
        <v>4000</v>
      </c>
      <c r="AL12" s="89">
        <v>0</v>
      </c>
      <c r="AM12" s="90">
        <v>10049.67</v>
      </c>
      <c r="AN12" s="91">
        <v>461.16</v>
      </c>
      <c r="AO12" s="89">
        <v>0</v>
      </c>
      <c r="AP12" s="90">
        <v>0</v>
      </c>
      <c r="AQ12" s="91">
        <v>13150</v>
      </c>
      <c r="AR12" s="89">
        <v>0</v>
      </c>
      <c r="AS12" s="90">
        <v>5985.25</v>
      </c>
      <c r="AT12" s="91"/>
      <c r="AU12" s="89"/>
      <c r="AV12" s="90"/>
      <c r="AW12" s="91">
        <v>750</v>
      </c>
      <c r="AX12" s="89">
        <v>0</v>
      </c>
      <c r="AY12" s="90">
        <v>0</v>
      </c>
      <c r="AZ12" s="91">
        <v>0</v>
      </c>
      <c r="BA12" s="89">
        <v>0</v>
      </c>
      <c r="BB12" s="90">
        <v>0</v>
      </c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791803.37</v>
      </c>
      <c r="BW12" s="77">
        <f t="shared" si="1"/>
        <v>0</v>
      </c>
      <c r="BX12" s="79">
        <f t="shared" si="2"/>
        <v>471920.39</v>
      </c>
    </row>
    <row r="13" spans="2:76" ht="15">
      <c r="B13" s="13">
        <v>104</v>
      </c>
      <c r="C13" s="25" t="s">
        <v>19</v>
      </c>
      <c r="D13" s="88">
        <v>3113.79</v>
      </c>
      <c r="E13" s="89">
        <v>0</v>
      </c>
      <c r="F13" s="90">
        <v>3113.79</v>
      </c>
      <c r="G13" s="88"/>
      <c r="H13" s="89"/>
      <c r="I13" s="90"/>
      <c r="J13" s="97"/>
      <c r="K13" s="89"/>
      <c r="L13" s="101"/>
      <c r="M13" s="91">
        <v>0</v>
      </c>
      <c r="N13" s="89">
        <v>0</v>
      </c>
      <c r="O13" s="90">
        <v>0</v>
      </c>
      <c r="P13" s="91">
        <v>2902.06</v>
      </c>
      <c r="Q13" s="89">
        <v>0</v>
      </c>
      <c r="R13" s="90">
        <v>11382.449999999999</v>
      </c>
      <c r="S13" s="91"/>
      <c r="T13" s="89"/>
      <c r="U13" s="90"/>
      <c r="V13" s="91"/>
      <c r="W13" s="89"/>
      <c r="X13" s="90"/>
      <c r="Y13" s="91">
        <v>0</v>
      </c>
      <c r="Z13" s="89">
        <v>0</v>
      </c>
      <c r="AA13" s="90">
        <v>0</v>
      </c>
      <c r="AB13" s="91">
        <v>0</v>
      </c>
      <c r="AC13" s="89">
        <v>0</v>
      </c>
      <c r="AD13" s="90">
        <v>0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38820.5</v>
      </c>
      <c r="AL13" s="89">
        <v>0</v>
      </c>
      <c r="AM13" s="90">
        <v>53327.1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>
        <v>0</v>
      </c>
      <c r="AU13" s="89">
        <v>0</v>
      </c>
      <c r="AV13" s="90">
        <v>0</v>
      </c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44836.35</v>
      </c>
      <c r="BW13" s="77">
        <f t="shared" si="1"/>
        <v>0</v>
      </c>
      <c r="BX13" s="79">
        <f t="shared" si="2"/>
        <v>67823.34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>
        <v>0</v>
      </c>
      <c r="N16" s="89">
        <v>0</v>
      </c>
      <c r="O16" s="90">
        <v>0</v>
      </c>
      <c r="P16" s="97"/>
      <c r="Q16" s="89"/>
      <c r="R16" s="101"/>
      <c r="S16" s="91">
        <v>0</v>
      </c>
      <c r="T16" s="89">
        <v>0</v>
      </c>
      <c r="U16" s="90">
        <v>0</v>
      </c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>
        <v>0</v>
      </c>
      <c r="AE16" s="97">
        <v>0</v>
      </c>
      <c r="AF16" s="89">
        <v>0</v>
      </c>
      <c r="AG16" s="101">
        <v>0</v>
      </c>
      <c r="AH16" s="97"/>
      <c r="AI16" s="89"/>
      <c r="AJ16" s="101"/>
      <c r="AK16" s="97"/>
      <c r="AL16" s="89"/>
      <c r="AM16" s="101"/>
      <c r="AN16" s="97"/>
      <c r="AO16" s="89"/>
      <c r="AP16" s="101"/>
      <c r="AQ16" s="97">
        <v>0</v>
      </c>
      <c r="AR16" s="89">
        <v>0</v>
      </c>
      <c r="AS16" s="101">
        <v>0</v>
      </c>
      <c r="AT16" s="97"/>
      <c r="AU16" s="89"/>
      <c r="AV16" s="101"/>
      <c r="AW16" s="97"/>
      <c r="AX16" s="89"/>
      <c r="AY16" s="101"/>
      <c r="AZ16" s="97">
        <v>0</v>
      </c>
      <c r="BA16" s="89">
        <v>0</v>
      </c>
      <c r="BB16" s="101">
        <v>0</v>
      </c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24109.549999999996</v>
      </c>
      <c r="E19" s="89">
        <v>0</v>
      </c>
      <c r="F19" s="90">
        <v>26414.899999999998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>
        <v>0</v>
      </c>
      <c r="AI19" s="89">
        <v>0</v>
      </c>
      <c r="AJ19" s="101">
        <v>0</v>
      </c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24109.549999999996</v>
      </c>
      <c r="BW19" s="77">
        <f t="shared" si="1"/>
        <v>0</v>
      </c>
      <c r="BX19" s="79">
        <f t="shared" si="2"/>
        <v>26414.899999999998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585825.8800000001</v>
      </c>
      <c r="E20" s="78">
        <f t="shared" si="3"/>
        <v>0</v>
      </c>
      <c r="F20" s="79">
        <f t="shared" si="3"/>
        <v>303590.92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94896.15</v>
      </c>
      <c r="K20" s="78">
        <f t="shared" si="3"/>
        <v>0</v>
      </c>
      <c r="L20" s="77">
        <f t="shared" si="3"/>
        <v>43001.9</v>
      </c>
      <c r="M20" s="98">
        <f t="shared" si="3"/>
        <v>91868.54</v>
      </c>
      <c r="N20" s="78">
        <f t="shared" si="3"/>
        <v>0</v>
      </c>
      <c r="O20" s="77">
        <f t="shared" si="3"/>
        <v>76884.34</v>
      </c>
      <c r="P20" s="98">
        <f t="shared" si="3"/>
        <v>7702.0599999999995</v>
      </c>
      <c r="Q20" s="78">
        <f t="shared" si="3"/>
        <v>0</v>
      </c>
      <c r="R20" s="77">
        <f t="shared" si="3"/>
        <v>14465.21</v>
      </c>
      <c r="S20" s="98">
        <f t="shared" si="3"/>
        <v>17000</v>
      </c>
      <c r="T20" s="78">
        <f t="shared" si="3"/>
        <v>0</v>
      </c>
      <c r="U20" s="77">
        <f t="shared" si="3"/>
        <v>5902.040000000001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21434.15</v>
      </c>
      <c r="Z20" s="78">
        <f t="shared" si="3"/>
        <v>0</v>
      </c>
      <c r="AA20" s="77">
        <f t="shared" si="3"/>
        <v>9867.93</v>
      </c>
      <c r="AB20" s="98">
        <f t="shared" si="3"/>
        <v>328142.96</v>
      </c>
      <c r="AC20" s="78">
        <f t="shared" si="3"/>
        <v>0</v>
      </c>
      <c r="AD20" s="77">
        <f t="shared" si="3"/>
        <v>188423.49000000005</v>
      </c>
      <c r="AE20" s="98">
        <f t="shared" si="3"/>
        <v>138367.8</v>
      </c>
      <c r="AF20" s="78">
        <f t="shared" si="3"/>
        <v>0</v>
      </c>
      <c r="AG20" s="77">
        <f t="shared" si="3"/>
        <v>62430.3</v>
      </c>
      <c r="AH20" s="98">
        <f t="shared" si="3"/>
        <v>9016</v>
      </c>
      <c r="AI20" s="78">
        <f t="shared" si="3"/>
        <v>0</v>
      </c>
      <c r="AJ20" s="77">
        <f t="shared" si="3"/>
        <v>9688</v>
      </c>
      <c r="AK20" s="98">
        <f t="shared" si="3"/>
        <v>42820.5</v>
      </c>
      <c r="AL20" s="78">
        <f t="shared" si="3"/>
        <v>0</v>
      </c>
      <c r="AM20" s="77">
        <f t="shared" si="3"/>
        <v>63376.77</v>
      </c>
      <c r="AN20" s="98">
        <f t="shared" si="3"/>
        <v>461.16</v>
      </c>
      <c r="AO20" s="78">
        <f t="shared" si="3"/>
        <v>0</v>
      </c>
      <c r="AP20" s="77">
        <f t="shared" si="3"/>
        <v>0</v>
      </c>
      <c r="AQ20" s="98">
        <f t="shared" si="3"/>
        <v>13150</v>
      </c>
      <c r="AR20" s="78">
        <f t="shared" si="3"/>
        <v>0</v>
      </c>
      <c r="AS20" s="77">
        <f t="shared" si="3"/>
        <v>5985.25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750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1351435.2000000002</v>
      </c>
      <c r="BW20" s="77">
        <f>BW10+BW11+BW12+BW13+BW14+BW15+BW16+BW17+BW18+BW19</f>
        <v>0</v>
      </c>
      <c r="BX20" s="95">
        <f>BX10+BX11+BX12+BX13+BX14+BX15+BX16+BX17+BX18+BX19</f>
        <v>783616.15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126368.24000000002</v>
      </c>
      <c r="E24" s="89">
        <v>0</v>
      </c>
      <c r="F24" s="90">
        <v>93753.62999999999</v>
      </c>
      <c r="G24" s="88"/>
      <c r="H24" s="89"/>
      <c r="I24" s="90"/>
      <c r="J24" s="97">
        <v>21746.5</v>
      </c>
      <c r="K24" s="89">
        <v>0</v>
      </c>
      <c r="L24" s="101">
        <v>17354.5</v>
      </c>
      <c r="M24" s="97">
        <v>109207.79000000001</v>
      </c>
      <c r="N24" s="89">
        <v>0</v>
      </c>
      <c r="O24" s="101">
        <v>66216.35</v>
      </c>
      <c r="P24" s="97">
        <v>0</v>
      </c>
      <c r="Q24" s="89">
        <v>0</v>
      </c>
      <c r="R24" s="101">
        <v>561.17</v>
      </c>
      <c r="S24" s="97">
        <v>19154</v>
      </c>
      <c r="T24" s="89">
        <v>0</v>
      </c>
      <c r="U24" s="101">
        <v>0</v>
      </c>
      <c r="V24" s="97"/>
      <c r="W24" s="89"/>
      <c r="X24" s="101"/>
      <c r="Y24" s="97">
        <v>192839.96</v>
      </c>
      <c r="Z24" s="89">
        <v>0</v>
      </c>
      <c r="AA24" s="101">
        <v>94007.47</v>
      </c>
      <c r="AB24" s="97">
        <v>5409.48</v>
      </c>
      <c r="AC24" s="89">
        <v>0</v>
      </c>
      <c r="AD24" s="101">
        <v>3176.88</v>
      </c>
      <c r="AE24" s="97">
        <v>187877.24</v>
      </c>
      <c r="AF24" s="89">
        <v>0</v>
      </c>
      <c r="AG24" s="101">
        <v>147655.95</v>
      </c>
      <c r="AH24" s="97"/>
      <c r="AI24" s="89"/>
      <c r="AJ24" s="101"/>
      <c r="AK24" s="97">
        <v>35000</v>
      </c>
      <c r="AL24" s="89">
        <v>0</v>
      </c>
      <c r="AM24" s="101">
        <v>1017.48</v>
      </c>
      <c r="AN24" s="97">
        <v>0</v>
      </c>
      <c r="AO24" s="89">
        <v>0</v>
      </c>
      <c r="AP24" s="101">
        <v>0</v>
      </c>
      <c r="AQ24" s="97">
        <v>366</v>
      </c>
      <c r="AR24" s="89">
        <v>0</v>
      </c>
      <c r="AS24" s="101">
        <v>990</v>
      </c>
      <c r="AT24" s="97"/>
      <c r="AU24" s="89"/>
      <c r="AV24" s="101"/>
      <c r="AW24" s="97">
        <v>0</v>
      </c>
      <c r="AX24" s="89">
        <v>0</v>
      </c>
      <c r="AY24" s="101">
        <v>0</v>
      </c>
      <c r="AZ24" s="97">
        <v>4888.6</v>
      </c>
      <c r="BA24" s="89">
        <v>0</v>
      </c>
      <c r="BB24" s="101">
        <v>64928.4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702857.8099999999</v>
      </c>
      <c r="BW24" s="77">
        <f t="shared" si="4"/>
        <v>0</v>
      </c>
      <c r="BX24" s="79">
        <f t="shared" si="4"/>
        <v>489661.83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>
        <v>0</v>
      </c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126368.24000000002</v>
      </c>
      <c r="E28" s="78">
        <f t="shared" si="5"/>
        <v>0</v>
      </c>
      <c r="F28" s="79">
        <f t="shared" si="5"/>
        <v>93753.62999999999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21746.5</v>
      </c>
      <c r="K28" s="78">
        <f t="shared" si="5"/>
        <v>0</v>
      </c>
      <c r="L28" s="77">
        <f t="shared" si="5"/>
        <v>17354.5</v>
      </c>
      <c r="M28" s="98">
        <f t="shared" si="5"/>
        <v>109207.79000000001</v>
      </c>
      <c r="N28" s="78">
        <f t="shared" si="5"/>
        <v>0</v>
      </c>
      <c r="O28" s="77">
        <f t="shared" si="5"/>
        <v>66216.35</v>
      </c>
      <c r="P28" s="98">
        <f t="shared" si="5"/>
        <v>0</v>
      </c>
      <c r="Q28" s="78">
        <f t="shared" si="5"/>
        <v>0</v>
      </c>
      <c r="R28" s="77">
        <f t="shared" si="5"/>
        <v>561.17</v>
      </c>
      <c r="S28" s="98">
        <f t="shared" si="5"/>
        <v>19154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192839.96</v>
      </c>
      <c r="Z28" s="78">
        <f t="shared" si="5"/>
        <v>0</v>
      </c>
      <c r="AA28" s="77">
        <f t="shared" si="5"/>
        <v>94007.47</v>
      </c>
      <c r="AB28" s="98">
        <f t="shared" si="5"/>
        <v>5409.48</v>
      </c>
      <c r="AC28" s="78">
        <f t="shared" si="5"/>
        <v>0</v>
      </c>
      <c r="AD28" s="77">
        <f t="shared" si="5"/>
        <v>3176.88</v>
      </c>
      <c r="AE28" s="98">
        <f t="shared" si="5"/>
        <v>187877.24</v>
      </c>
      <c r="AF28" s="78">
        <f t="shared" si="5"/>
        <v>0</v>
      </c>
      <c r="AG28" s="77">
        <f t="shared" si="5"/>
        <v>147655.95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35000</v>
      </c>
      <c r="AL28" s="78">
        <f t="shared" si="6"/>
        <v>0</v>
      </c>
      <c r="AM28" s="77">
        <f t="shared" si="6"/>
        <v>1017.48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366</v>
      </c>
      <c r="AR28" s="78">
        <f t="shared" si="6"/>
        <v>0</v>
      </c>
      <c r="AS28" s="77">
        <f t="shared" si="6"/>
        <v>990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4888.6</v>
      </c>
      <c r="BA28" s="78">
        <f t="shared" si="6"/>
        <v>0</v>
      </c>
      <c r="BB28" s="77">
        <f t="shared" si="6"/>
        <v>64928.4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702857.8099999999</v>
      </c>
      <c r="BW28" s="77">
        <f>BW23+BW24+BW25+BW26+BW27</f>
        <v>0</v>
      </c>
      <c r="BX28" s="95">
        <f>BX23+BX24+BX25+BX26+BX27</f>
        <v>489661.83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>
        <v>0</v>
      </c>
      <c r="Q34" s="89">
        <v>0</v>
      </c>
      <c r="R34" s="101">
        <v>0</v>
      </c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>
        <v>0</v>
      </c>
      <c r="AF34" s="89">
        <v>0</v>
      </c>
      <c r="AG34" s="101">
        <v>0</v>
      </c>
      <c r="AH34" s="97"/>
      <c r="AI34" s="89"/>
      <c r="AJ34" s="101"/>
      <c r="AK34" s="97"/>
      <c r="AL34" s="89"/>
      <c r="AM34" s="101"/>
      <c r="AN34" s="97"/>
      <c r="AO34" s="89"/>
      <c r="AP34" s="101"/>
      <c r="AQ34" s="97">
        <v>0</v>
      </c>
      <c r="AR34" s="89">
        <v>0</v>
      </c>
      <c r="AS34" s="101">
        <v>0</v>
      </c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>
        <v>0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255073.27</v>
      </c>
      <c r="BS49" s="89">
        <v>0</v>
      </c>
      <c r="BT49" s="101">
        <v>213356.51</v>
      </c>
      <c r="BU49" s="76"/>
      <c r="BV49" s="85">
        <f aca="true" t="shared" si="15" ref="BV49:BX50">D49+G49+J49+M49+P49+S49+V49+Y49+AB49+AE49+AH49+AK49+AN49+AQ49+AT49+AW49+AZ49+BC49+BF49+BI49+BL49+BO49+BR49</f>
        <v>255073.27</v>
      </c>
      <c r="BW49" s="77">
        <f t="shared" si="15"/>
        <v>0</v>
      </c>
      <c r="BX49" s="79">
        <f t="shared" si="15"/>
        <v>213356.51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5370.2300000000005</v>
      </c>
      <c r="BS50" s="89">
        <v>0</v>
      </c>
      <c r="BT50" s="101">
        <v>4870.2300000000005</v>
      </c>
      <c r="BU50" s="76"/>
      <c r="BV50" s="85">
        <f t="shared" si="15"/>
        <v>5370.2300000000005</v>
      </c>
      <c r="BW50" s="77">
        <f t="shared" si="15"/>
        <v>0</v>
      </c>
      <c r="BX50" s="79">
        <f t="shared" si="15"/>
        <v>4870.2300000000005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260443.5</v>
      </c>
      <c r="BS51" s="78">
        <f>BS49+BS50</f>
        <v>0</v>
      </c>
      <c r="BT51" s="77">
        <f>BT49+BT50</f>
        <v>218226.74000000002</v>
      </c>
      <c r="BU51" s="85"/>
      <c r="BV51" s="85">
        <f>BV49+BV50</f>
        <v>260443.5</v>
      </c>
      <c r="BW51" s="77">
        <f>BW49+BW50</f>
        <v>0</v>
      </c>
      <c r="BX51" s="95">
        <f>BX49+BX50</f>
        <v>218226.74000000002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712194.1200000001</v>
      </c>
      <c r="E53" s="86">
        <f t="shared" si="18"/>
        <v>0</v>
      </c>
      <c r="F53" s="86">
        <f t="shared" si="18"/>
        <v>397344.55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116642.65</v>
      </c>
      <c r="K53" s="86">
        <f t="shared" si="18"/>
        <v>0</v>
      </c>
      <c r="L53" s="86">
        <f t="shared" si="18"/>
        <v>60356.4</v>
      </c>
      <c r="M53" s="86">
        <f t="shared" si="18"/>
        <v>201076.33000000002</v>
      </c>
      <c r="N53" s="86">
        <f t="shared" si="18"/>
        <v>0</v>
      </c>
      <c r="O53" s="86">
        <f t="shared" si="18"/>
        <v>143100.69</v>
      </c>
      <c r="P53" s="86">
        <f t="shared" si="18"/>
        <v>7702.0599999999995</v>
      </c>
      <c r="Q53" s="86">
        <f t="shared" si="18"/>
        <v>0</v>
      </c>
      <c r="R53" s="86">
        <f t="shared" si="18"/>
        <v>15026.38</v>
      </c>
      <c r="S53" s="86">
        <f t="shared" si="18"/>
        <v>36154</v>
      </c>
      <c r="T53" s="86">
        <f t="shared" si="18"/>
        <v>0</v>
      </c>
      <c r="U53" s="86">
        <f t="shared" si="18"/>
        <v>5902.040000000001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214274.11</v>
      </c>
      <c r="Z53" s="86">
        <f t="shared" si="18"/>
        <v>0</v>
      </c>
      <c r="AA53" s="86">
        <f t="shared" si="18"/>
        <v>103875.4</v>
      </c>
      <c r="AB53" s="86">
        <f t="shared" si="18"/>
        <v>333552.44</v>
      </c>
      <c r="AC53" s="86">
        <f t="shared" si="18"/>
        <v>0</v>
      </c>
      <c r="AD53" s="86">
        <f t="shared" si="18"/>
        <v>191600.37000000005</v>
      </c>
      <c r="AE53" s="86">
        <f t="shared" si="18"/>
        <v>326245.04</v>
      </c>
      <c r="AF53" s="86">
        <f t="shared" si="18"/>
        <v>0</v>
      </c>
      <c r="AG53" s="86">
        <f t="shared" si="18"/>
        <v>210086.25</v>
      </c>
      <c r="AH53" s="86">
        <f t="shared" si="18"/>
        <v>9016</v>
      </c>
      <c r="AI53" s="86">
        <f t="shared" si="18"/>
        <v>0</v>
      </c>
      <c r="AJ53" s="86">
        <f aca="true" t="shared" si="19" ref="AJ53:BT53">AJ20+AJ28+AJ35+AJ42+AJ46+AJ51</f>
        <v>9688</v>
      </c>
      <c r="AK53" s="86">
        <f t="shared" si="19"/>
        <v>77820.5</v>
      </c>
      <c r="AL53" s="86">
        <f t="shared" si="19"/>
        <v>0</v>
      </c>
      <c r="AM53" s="86">
        <f t="shared" si="19"/>
        <v>64394.25</v>
      </c>
      <c r="AN53" s="86">
        <f t="shared" si="19"/>
        <v>461.16</v>
      </c>
      <c r="AO53" s="86">
        <f t="shared" si="19"/>
        <v>0</v>
      </c>
      <c r="AP53" s="86">
        <f t="shared" si="19"/>
        <v>0</v>
      </c>
      <c r="AQ53" s="86">
        <f t="shared" si="19"/>
        <v>13516</v>
      </c>
      <c r="AR53" s="86">
        <f t="shared" si="19"/>
        <v>0</v>
      </c>
      <c r="AS53" s="86">
        <f t="shared" si="19"/>
        <v>6975.25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750</v>
      </c>
      <c r="AX53" s="86">
        <f t="shared" si="19"/>
        <v>0</v>
      </c>
      <c r="AY53" s="86">
        <f t="shared" si="19"/>
        <v>0</v>
      </c>
      <c r="AZ53" s="86">
        <f t="shared" si="19"/>
        <v>4888.6</v>
      </c>
      <c r="BA53" s="86">
        <f t="shared" si="19"/>
        <v>0</v>
      </c>
      <c r="BB53" s="86">
        <f t="shared" si="19"/>
        <v>64928.4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260443.5</v>
      </c>
      <c r="BS53" s="86">
        <f t="shared" si="19"/>
        <v>0</v>
      </c>
      <c r="BT53" s="86">
        <f t="shared" si="19"/>
        <v>218226.74000000002</v>
      </c>
      <c r="BU53" s="86">
        <f>BU8</f>
        <v>0</v>
      </c>
      <c r="BV53" s="102">
        <f>BV8+BV20+BV28+BV35+BV42+BV46+BV51</f>
        <v>2314736.5100000002</v>
      </c>
      <c r="BW53" s="87">
        <f>BW20+BW28+BW35+BW42+BW46+BW51</f>
        <v>0</v>
      </c>
      <c r="BX53" s="87">
        <f>BX20+BX28+BX35+BX42+BX46+BX51</f>
        <v>1491504.72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IF((Spese_Rendiconto_2023!BV53+Spese_Rendiconto_2023!BW53-Entrate_Rendiconto_2023!D58)&lt;0,Entrate_Rendiconto_2023!D58-Spese_Rendiconto_2023!BV53-Spese_Rendiconto_2023!BW53,0)</f>
        <v>0</v>
      </c>
      <c r="BW54" s="93"/>
      <c r="BX54" s="94">
        <f>IF((Spese_Rendiconto_2023!BX53-Entrate_Rendiconto_2023!E58)&lt;0,Entrate_Rendiconto_2023!E58-Spese_Rendiconto_2023!BX53,0)</f>
        <v>189759.03000000003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2023-06-22T10:11:05Z</dcterms:modified>
  <cp:category/>
  <cp:version/>
  <cp:contentType/>
  <cp:contentStatus/>
</cp:coreProperties>
</file>