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<sst xmlns="http://schemas.openxmlformats.org/spreadsheetml/2006/main" count="870" uniqueCount="151">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</sst>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561321.04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861147</v>
      </c>
      <c r="E10" s="45">
        <v>1293876.82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345000</v>
      </c>
      <c r="E14" s="45">
        <v>356791.14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1206147</v>
      </c>
      <c r="E16" s="51">
        <f>E10+E11+E12+E13+E14+E15</f>
        <v>1650667.96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110043</v>
      </c>
      <c r="E18" s="45">
        <v>146035.50999999998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4997.5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110043</v>
      </c>
      <c r="E23" s="51">
        <f>E18+E19+E20+E21+E22</f>
        <v>151033.00999999998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55000</v>
      </c>
      <c r="E25" s="45">
        <v>63577.96</v>
      </c>
    </row>
    <row r="26" spans="2:5" ht="15">
      <c r="B26" s="13">
        <v>30200</v>
      </c>
      <c r="C26" s="54" t="s">
        <v>28</v>
      </c>
      <c r="D26" s="39">
        <v>33100</v>
      </c>
      <c r="E26" s="45">
        <v>90629.93</v>
      </c>
    </row>
    <row r="27" spans="2:5" ht="15">
      <c r="B27" s="13">
        <v>30300</v>
      </c>
      <c r="C27" s="54" t="s">
        <v>29</v>
      </c>
      <c r="D27" s="39">
        <v>10</v>
      </c>
      <c r="E27" s="45">
        <v>29.85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48879</v>
      </c>
      <c r="E29" s="50">
        <v>68658.27</v>
      </c>
    </row>
    <row r="30" spans="2:5" ht="15.75" thickBot="1">
      <c r="B30" s="16">
        <v>30000</v>
      </c>
      <c r="C30" s="15" t="s">
        <v>32</v>
      </c>
      <c r="D30" s="48">
        <f>D25+D26+D27+D28+D29</f>
        <v>136989</v>
      </c>
      <c r="E30" s="51">
        <f>E25+E26+E27+E28+E29</f>
        <v>222896.01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63000</v>
      </c>
      <c r="E33" s="59">
        <v>138445.95</v>
      </c>
    </row>
    <row r="34" spans="2:5" ht="15">
      <c r="B34" s="13">
        <v>40300</v>
      </c>
      <c r="C34" s="54" t="s">
        <v>37</v>
      </c>
      <c r="D34" s="61">
        <v>0</v>
      </c>
      <c r="E34" s="45">
        <v>9.37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19000</v>
      </c>
      <c r="E36" s="50">
        <v>21328</v>
      </c>
    </row>
    <row r="37" spans="2:5" ht="15.75" thickBot="1">
      <c r="B37" s="16">
        <v>40000</v>
      </c>
      <c r="C37" s="15" t="s">
        <v>40</v>
      </c>
      <c r="D37" s="48">
        <f>D32+D33+D34+D35+D36</f>
        <v>82000</v>
      </c>
      <c r="E37" s="51">
        <f>E32+E33+E34+E35+E36</f>
        <v>159783.32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614515</v>
      </c>
      <c r="E51" s="62">
        <v>614515</v>
      </c>
    </row>
    <row r="52" spans="2:5" ht="15.75" thickBot="1">
      <c r="B52" s="16">
        <v>70000</v>
      </c>
      <c r="C52" s="15" t="s">
        <v>58</v>
      </c>
      <c r="D52" s="48">
        <f>D51</f>
        <v>614515</v>
      </c>
      <c r="E52" s="51">
        <f>E51</f>
        <v>614515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309000</v>
      </c>
      <c r="E54" s="45">
        <v>368792.95999999996</v>
      </c>
    </row>
    <row r="55" spans="2:5" ht="15">
      <c r="B55" s="13">
        <v>90200</v>
      </c>
      <c r="C55" s="54" t="s">
        <v>62</v>
      </c>
      <c r="D55" s="61">
        <v>55000</v>
      </c>
      <c r="E55" s="62">
        <v>55000</v>
      </c>
    </row>
    <row r="56" spans="2:5" ht="15.75" thickBot="1">
      <c r="B56" s="16">
        <v>90000</v>
      </c>
      <c r="C56" s="15" t="s">
        <v>63</v>
      </c>
      <c r="D56" s="48">
        <f>D54+D55</f>
        <v>364000</v>
      </c>
      <c r="E56" s="51">
        <f>E54+E55</f>
        <v>423792.95999999996</v>
      </c>
    </row>
    <row r="57" spans="2:5" ht="16.5" thickBot="1" thickTop="1">
      <c r="B57" s="109" t="s">
        <v>64</v>
      </c>
      <c r="C57" s="110"/>
      <c r="D57" s="52">
        <f>D16+D23+D30+D37+D43+D49+D52+D56</f>
        <v>2513694</v>
      </c>
      <c r="E57" s="55">
        <f>E16+E23+E30+E37+E43+E49+E52+E56</f>
        <v>3222688.26</v>
      </c>
    </row>
    <row r="58" spans="2:5" ht="16.5" thickBot="1" thickTop="1">
      <c r="B58" s="109" t="s">
        <v>65</v>
      </c>
      <c r="C58" s="110"/>
      <c r="D58" s="52">
        <f>D57+D5+D6+D7+D8</f>
        <v>2513694</v>
      </c>
      <c r="E58" s="55">
        <f>E57+E5+E6+E7+E8</f>
        <v>3784009.3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884712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1229712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59943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59943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55426.5</v>
      </c>
      <c r="E25" s="45"/>
    </row>
    <row r="26" spans="2:5" ht="15">
      <c r="B26" s="13">
        <v>30200</v>
      </c>
      <c r="C26" s="54" t="s">
        <v>28</v>
      </c>
      <c r="D26" s="39">
        <v>29000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48384.5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132821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376950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376950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312090</v>
      </c>
      <c r="E54" s="45"/>
    </row>
    <row r="55" spans="2:5" ht="15">
      <c r="B55" s="13">
        <v>90200</v>
      </c>
      <c r="C55" s="54" t="s">
        <v>62</v>
      </c>
      <c r="D55" s="61">
        <v>55550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367640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2172066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2172066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861147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1206147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59943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59943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54426.5</v>
      </c>
      <c r="E25" s="45"/>
    </row>
    <row r="26" spans="2:5" ht="15">
      <c r="B26" s="13">
        <v>30200</v>
      </c>
      <c r="C26" s="54" t="s">
        <v>28</v>
      </c>
      <c r="D26" s="39">
        <v>29000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47036.5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130473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350813</v>
      </c>
      <c r="E51" s="62"/>
    </row>
    <row r="52" spans="2:5" ht="15.75" thickBot="1">
      <c r="B52" s="16">
        <v>70000</v>
      </c>
      <c r="C52" s="15" t="s">
        <v>58</v>
      </c>
      <c r="D52" s="48">
        <f>D51</f>
        <v>350813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312090</v>
      </c>
      <c r="E54" s="45"/>
    </row>
    <row r="55" spans="2:5" ht="15">
      <c r="B55" s="13">
        <v>90200</v>
      </c>
      <c r="C55" s="54" t="s">
        <v>62</v>
      </c>
      <c r="D55" s="61">
        <v>55550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367640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2115016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2115016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276120</v>
      </c>
      <c r="E10" s="89">
        <v>0</v>
      </c>
      <c r="F10" s="90">
        <v>328369.6099999999</v>
      </c>
      <c r="G10" s="88"/>
      <c r="H10" s="89"/>
      <c r="I10" s="90"/>
      <c r="J10" s="97">
        <v>35975</v>
      </c>
      <c r="K10" s="89">
        <v>0</v>
      </c>
      <c r="L10" s="101">
        <v>38425.35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312095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366794.9599999999</v>
      </c>
    </row>
    <row r="11" spans="2:76" ht="15">
      <c r="B11" s="13">
        <v>102</v>
      </c>
      <c r="C11" s="25" t="s">
        <v>92</v>
      </c>
      <c r="D11" s="88">
        <v>23257</v>
      </c>
      <c r="E11" s="89">
        <v>0</v>
      </c>
      <c r="F11" s="90">
        <v>27008.08</v>
      </c>
      <c r="G11" s="88"/>
      <c r="H11" s="89"/>
      <c r="I11" s="90"/>
      <c r="J11" s="97">
        <v>80</v>
      </c>
      <c r="K11" s="89">
        <v>0</v>
      </c>
      <c r="L11" s="101">
        <v>83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23337</v>
      </c>
      <c r="BW11" s="77">
        <f t="shared" si="1"/>
        <v>0</v>
      </c>
      <c r="BX11" s="79">
        <f t="shared" si="2"/>
        <v>27091.08</v>
      </c>
    </row>
    <row r="12" spans="2:76" ht="15">
      <c r="B12" s="13">
        <v>103</v>
      </c>
      <c r="C12" s="25" t="s">
        <v>93</v>
      </c>
      <c r="D12" s="88">
        <v>147233</v>
      </c>
      <c r="E12" s="89">
        <v>0</v>
      </c>
      <c r="F12" s="90">
        <v>221555.05000000002</v>
      </c>
      <c r="G12" s="88"/>
      <c r="H12" s="89"/>
      <c r="I12" s="90"/>
      <c r="J12" s="97">
        <v>7790</v>
      </c>
      <c r="K12" s="89">
        <v>0</v>
      </c>
      <c r="L12" s="101">
        <v>13355.029999999999</v>
      </c>
      <c r="M12" s="91">
        <v>34417</v>
      </c>
      <c r="N12" s="89">
        <v>0</v>
      </c>
      <c r="O12" s="90">
        <v>41866.5</v>
      </c>
      <c r="P12" s="91">
        <v>6203</v>
      </c>
      <c r="Q12" s="89">
        <v>0</v>
      </c>
      <c r="R12" s="90">
        <v>10008.41</v>
      </c>
      <c r="S12" s="91">
        <v>21576</v>
      </c>
      <c r="T12" s="89">
        <v>0</v>
      </c>
      <c r="U12" s="90">
        <v>27377.079999999998</v>
      </c>
      <c r="V12" s="91">
        <v>1900</v>
      </c>
      <c r="W12" s="89">
        <v>0</v>
      </c>
      <c r="X12" s="90">
        <v>1900</v>
      </c>
      <c r="Y12" s="91">
        <v>200</v>
      </c>
      <c r="Z12" s="89">
        <v>0</v>
      </c>
      <c r="AA12" s="90">
        <v>202.34</v>
      </c>
      <c r="AB12" s="91">
        <v>347098</v>
      </c>
      <c r="AC12" s="89">
        <v>0</v>
      </c>
      <c r="AD12" s="90">
        <v>414393.12</v>
      </c>
      <c r="AE12" s="91">
        <v>103425</v>
      </c>
      <c r="AF12" s="89">
        <v>0</v>
      </c>
      <c r="AG12" s="90">
        <v>119079.95000000001</v>
      </c>
      <c r="AH12" s="91">
        <v>0</v>
      </c>
      <c r="AI12" s="89">
        <v>0</v>
      </c>
      <c r="AJ12" s="90">
        <v>0</v>
      </c>
      <c r="AK12" s="91">
        <v>18676</v>
      </c>
      <c r="AL12" s="89">
        <v>0</v>
      </c>
      <c r="AM12" s="90">
        <v>25064.750000000004</v>
      </c>
      <c r="AN12" s="91">
        <v>2800</v>
      </c>
      <c r="AO12" s="89">
        <v>0</v>
      </c>
      <c r="AP12" s="90">
        <v>8521.7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50</v>
      </c>
      <c r="AX12" s="89">
        <v>0</v>
      </c>
      <c r="AY12" s="90">
        <v>50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691368</v>
      </c>
      <c r="BW12" s="77">
        <f t="shared" si="1"/>
        <v>0</v>
      </c>
      <c r="BX12" s="79">
        <f t="shared" si="2"/>
        <v>883373.9299999999</v>
      </c>
    </row>
    <row r="13" spans="2:76" ht="15">
      <c r="B13" s="13">
        <v>104</v>
      </c>
      <c r="C13" s="25" t="s">
        <v>19</v>
      </c>
      <c r="D13" s="88">
        <v>49174</v>
      </c>
      <c r="E13" s="89">
        <v>0</v>
      </c>
      <c r="F13" s="90">
        <v>116412.99000000003</v>
      </c>
      <c r="G13" s="88"/>
      <c r="H13" s="89"/>
      <c r="I13" s="90"/>
      <c r="J13" s="97">
        <v>3925</v>
      </c>
      <c r="K13" s="89">
        <v>0</v>
      </c>
      <c r="L13" s="101">
        <v>7850</v>
      </c>
      <c r="M13" s="91">
        <v>57400</v>
      </c>
      <c r="N13" s="89">
        <v>0</v>
      </c>
      <c r="O13" s="90">
        <v>100156.32999999999</v>
      </c>
      <c r="P13" s="91">
        <v>1550</v>
      </c>
      <c r="Q13" s="89">
        <v>0</v>
      </c>
      <c r="R13" s="90">
        <v>4586.969999999999</v>
      </c>
      <c r="S13" s="91">
        <v>500</v>
      </c>
      <c r="T13" s="89">
        <v>0</v>
      </c>
      <c r="U13" s="90">
        <v>1000</v>
      </c>
      <c r="V13" s="91">
        <v>188</v>
      </c>
      <c r="W13" s="89">
        <v>0</v>
      </c>
      <c r="X13" s="90">
        <v>188</v>
      </c>
      <c r="Y13" s="91">
        <v>0</v>
      </c>
      <c r="Z13" s="89">
        <v>0</v>
      </c>
      <c r="AA13" s="90">
        <v>0</v>
      </c>
      <c r="AB13" s="91">
        <v>8668</v>
      </c>
      <c r="AC13" s="89">
        <v>0</v>
      </c>
      <c r="AD13" s="90">
        <v>29904.77</v>
      </c>
      <c r="AE13" s="91"/>
      <c r="AF13" s="89"/>
      <c r="AG13" s="90"/>
      <c r="AH13" s="91">
        <v>0</v>
      </c>
      <c r="AI13" s="89">
        <v>0</v>
      </c>
      <c r="AJ13" s="90">
        <v>976</v>
      </c>
      <c r="AK13" s="91">
        <v>79195</v>
      </c>
      <c r="AL13" s="89">
        <v>0</v>
      </c>
      <c r="AM13" s="90">
        <v>119513.24</v>
      </c>
      <c r="AN13" s="91">
        <v>0</v>
      </c>
      <c r="AO13" s="89">
        <v>0</v>
      </c>
      <c r="AP13" s="90">
        <v>0</v>
      </c>
      <c r="AQ13" s="91"/>
      <c r="AR13" s="89"/>
      <c r="AS13" s="90"/>
      <c r="AT13" s="91">
        <v>16700</v>
      </c>
      <c r="AU13" s="89">
        <v>0</v>
      </c>
      <c r="AV13" s="90">
        <v>23742.84</v>
      </c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>
        <v>0</v>
      </c>
      <c r="BG13" s="89">
        <v>0</v>
      </c>
      <c r="BH13" s="90">
        <v>4997.5</v>
      </c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217300</v>
      </c>
      <c r="BW13" s="77">
        <f t="shared" si="1"/>
        <v>0</v>
      </c>
      <c r="BX13" s="79">
        <f t="shared" si="2"/>
        <v>409328.64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25582</v>
      </c>
      <c r="BM16" s="89">
        <v>0</v>
      </c>
      <c r="BN16" s="90">
        <v>25593.6</v>
      </c>
      <c r="BO16" s="91"/>
      <c r="BP16" s="89"/>
      <c r="BQ16" s="90"/>
      <c r="BR16" s="97"/>
      <c r="BS16" s="89"/>
      <c r="BT16" s="101"/>
      <c r="BU16" s="76"/>
      <c r="BV16" s="85">
        <f t="shared" si="0"/>
        <v>25582</v>
      </c>
      <c r="BW16" s="77">
        <f t="shared" si="1"/>
        <v>0</v>
      </c>
      <c r="BX16" s="79">
        <f t="shared" si="2"/>
        <v>25593.6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1504</v>
      </c>
    </row>
    <row r="19" spans="2:76" ht="15">
      <c r="B19" s="13">
        <v>110</v>
      </c>
      <c r="C19" s="25" t="s">
        <v>98</v>
      </c>
      <c r="D19" s="88">
        <v>25470</v>
      </c>
      <c r="E19" s="89">
        <v>0</v>
      </c>
      <c r="F19" s="90">
        <v>26042.72</v>
      </c>
      <c r="G19" s="88"/>
      <c r="H19" s="89"/>
      <c r="I19" s="90"/>
      <c r="J19" s="97">
        <v>510</v>
      </c>
      <c r="K19" s="89">
        <v>0</v>
      </c>
      <c r="L19" s="101">
        <v>575.1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>
        <v>500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79992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106472</v>
      </c>
      <c r="BW19" s="77">
        <f t="shared" si="1"/>
        <v>0</v>
      </c>
      <c r="BX19" s="79">
        <f t="shared" si="2"/>
        <v>47117.82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522754</v>
      </c>
      <c r="E20" s="78">
        <f t="shared" si="3"/>
        <v>0</v>
      </c>
      <c r="F20" s="79">
        <f t="shared" si="3"/>
        <v>720892.45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48280</v>
      </c>
      <c r="K20" s="78">
        <f t="shared" si="3"/>
        <v>0</v>
      </c>
      <c r="L20" s="77">
        <f t="shared" si="3"/>
        <v>60288.479999999996</v>
      </c>
      <c r="M20" s="98">
        <f t="shared" si="3"/>
        <v>91817</v>
      </c>
      <c r="N20" s="78">
        <f t="shared" si="3"/>
        <v>0</v>
      </c>
      <c r="O20" s="77">
        <f t="shared" si="3"/>
        <v>142022.83</v>
      </c>
      <c r="P20" s="98">
        <f t="shared" si="3"/>
        <v>7753</v>
      </c>
      <c r="Q20" s="78">
        <f t="shared" si="3"/>
        <v>0</v>
      </c>
      <c r="R20" s="77">
        <f t="shared" si="3"/>
        <v>14595.38</v>
      </c>
      <c r="S20" s="98">
        <f t="shared" si="3"/>
        <v>22076</v>
      </c>
      <c r="T20" s="78">
        <f t="shared" si="3"/>
        <v>0</v>
      </c>
      <c r="U20" s="77">
        <f t="shared" si="3"/>
        <v>28377.079999999998</v>
      </c>
      <c r="V20" s="98">
        <f t="shared" si="3"/>
        <v>2088</v>
      </c>
      <c r="W20" s="78">
        <f t="shared" si="3"/>
        <v>0</v>
      </c>
      <c r="X20" s="77">
        <f t="shared" si="3"/>
        <v>2088</v>
      </c>
      <c r="Y20" s="98">
        <f t="shared" si="3"/>
        <v>200</v>
      </c>
      <c r="Z20" s="78">
        <f t="shared" si="3"/>
        <v>0</v>
      </c>
      <c r="AA20" s="77">
        <f t="shared" si="3"/>
        <v>202.34</v>
      </c>
      <c r="AB20" s="98">
        <f t="shared" si="3"/>
        <v>355766</v>
      </c>
      <c r="AC20" s="78">
        <f t="shared" si="3"/>
        <v>0</v>
      </c>
      <c r="AD20" s="77">
        <f t="shared" si="3"/>
        <v>444297.89</v>
      </c>
      <c r="AE20" s="98">
        <f t="shared" si="3"/>
        <v>103925</v>
      </c>
      <c r="AF20" s="78">
        <f t="shared" si="3"/>
        <v>0</v>
      </c>
      <c r="AG20" s="77">
        <f t="shared" si="3"/>
        <v>119579.95000000001</v>
      </c>
      <c r="AH20" s="98">
        <f t="shared" si="3"/>
        <v>0</v>
      </c>
      <c r="AI20" s="78">
        <f t="shared" si="3"/>
        <v>0</v>
      </c>
      <c r="AJ20" s="77">
        <f t="shared" si="3"/>
        <v>976</v>
      </c>
      <c r="AK20" s="98">
        <f t="shared" si="3"/>
        <v>97871</v>
      </c>
      <c r="AL20" s="78">
        <f t="shared" si="3"/>
        <v>0</v>
      </c>
      <c r="AM20" s="77">
        <f t="shared" si="3"/>
        <v>144577.99000000002</v>
      </c>
      <c r="AN20" s="98">
        <f t="shared" si="3"/>
        <v>2800</v>
      </c>
      <c r="AO20" s="78">
        <f t="shared" si="3"/>
        <v>0</v>
      </c>
      <c r="AP20" s="77">
        <f t="shared" si="3"/>
        <v>8521.7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16700</v>
      </c>
      <c r="AU20" s="78">
        <f t="shared" si="3"/>
        <v>0</v>
      </c>
      <c r="AV20" s="77">
        <f t="shared" si="3"/>
        <v>23742.84</v>
      </c>
      <c r="AW20" s="98">
        <f t="shared" si="3"/>
        <v>50</v>
      </c>
      <c r="AX20" s="78">
        <f t="shared" si="3"/>
        <v>0</v>
      </c>
      <c r="AY20" s="77">
        <f t="shared" si="3"/>
        <v>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4997.5</v>
      </c>
      <c r="BI20" s="98">
        <f t="shared" si="3"/>
        <v>79992</v>
      </c>
      <c r="BJ20" s="78">
        <f t="shared" si="3"/>
        <v>0</v>
      </c>
      <c r="BK20" s="77">
        <f t="shared" si="3"/>
        <v>20000</v>
      </c>
      <c r="BL20" s="98">
        <f t="shared" si="3"/>
        <v>25582</v>
      </c>
      <c r="BM20" s="78">
        <f t="shared" si="3"/>
        <v>0</v>
      </c>
      <c r="BN20" s="77">
        <f t="shared" si="3"/>
        <v>25593.6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1377654</v>
      </c>
      <c r="BW20" s="77">
        <f>BW10+BW11+BW12+BW13+BW14+BW15+BW16+BW17+BW18+BW19</f>
        <v>0</v>
      </c>
      <c r="BX20" s="95">
        <f>BX10+BX11+BX12+BX13+BX14+BX15+BX16+BX17+BX18+BX19</f>
        <v>1760804.03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>
        <v>62191.090000000004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1810.57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23644.84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17543.36</v>
      </c>
      <c r="AE24" s="97">
        <v>30000</v>
      </c>
      <c r="AF24" s="89">
        <v>0</v>
      </c>
      <c r="AG24" s="101">
        <v>122374.40999999999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80000</v>
      </c>
      <c r="BW24" s="77">
        <f t="shared" si="4"/>
        <v>0</v>
      </c>
      <c r="BX24" s="79">
        <f t="shared" si="4"/>
        <v>227564.27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114157.21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2000</v>
      </c>
      <c r="AC27" s="89">
        <v>0</v>
      </c>
      <c r="AD27" s="101">
        <v>3560.38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</v>
      </c>
      <c r="BW27" s="77">
        <f t="shared" si="4"/>
        <v>0</v>
      </c>
      <c r="BX27" s="79">
        <f t="shared" si="4"/>
        <v>117717.59000000001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50000</v>
      </c>
      <c r="E28" s="78">
        <f t="shared" si="5"/>
        <v>0</v>
      </c>
      <c r="F28" s="79">
        <f t="shared" si="5"/>
        <v>176348.30000000002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1810.57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23644.84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2000</v>
      </c>
      <c r="AC28" s="78">
        <f t="shared" si="5"/>
        <v>0</v>
      </c>
      <c r="AD28" s="77">
        <f t="shared" si="5"/>
        <v>21103.74</v>
      </c>
      <c r="AE28" s="98">
        <f t="shared" si="5"/>
        <v>30000</v>
      </c>
      <c r="AF28" s="78">
        <f t="shared" si="5"/>
        <v>0</v>
      </c>
      <c r="AG28" s="77">
        <f t="shared" si="5"/>
        <v>122374.40999999999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82000</v>
      </c>
      <c r="BW28" s="77">
        <f>BW23+BW24+BW25+BW26+BW27</f>
        <v>0</v>
      </c>
      <c r="BX28" s="95">
        <f>BX23+BX24+BX25+BX26+BX27</f>
        <v>345281.86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75525</v>
      </c>
      <c r="BM40" s="89">
        <v>0</v>
      </c>
      <c r="BN40" s="101">
        <v>77000.27</v>
      </c>
      <c r="BO40" s="97"/>
      <c r="BP40" s="89"/>
      <c r="BQ40" s="101"/>
      <c r="BR40" s="97"/>
      <c r="BS40" s="89"/>
      <c r="BT40" s="101"/>
      <c r="BU40" s="76"/>
      <c r="BV40" s="85">
        <f t="shared" si="10"/>
        <v>75525</v>
      </c>
      <c r="BW40" s="77">
        <f t="shared" si="10"/>
        <v>0</v>
      </c>
      <c r="BX40" s="79">
        <f t="shared" si="10"/>
        <v>77000.27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0</v>
      </c>
      <c r="BM41" s="89">
        <v>0</v>
      </c>
      <c r="BN41" s="101">
        <v>0</v>
      </c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75525</v>
      </c>
      <c r="BM42" s="78">
        <f t="shared" si="12"/>
        <v>0</v>
      </c>
      <c r="BN42" s="77">
        <f t="shared" si="12"/>
        <v>77000.27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75525</v>
      </c>
      <c r="BW42" s="77">
        <f>BW38+BW39+BW40+BW41</f>
        <v>0</v>
      </c>
      <c r="BX42" s="95">
        <f>BX38+BX39+BX40+BX41</f>
        <v>77000.27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614515</v>
      </c>
      <c r="BP45" s="89">
        <v>0</v>
      </c>
      <c r="BQ45" s="101">
        <v>614515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614515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614515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614515</v>
      </c>
      <c r="BP46" s="78">
        <f>BP45</f>
        <v>0</v>
      </c>
      <c r="BQ46" s="95">
        <f>BQ45</f>
        <v>614515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614515</v>
      </c>
      <c r="BW46" s="77">
        <f>BW45</f>
        <v>0</v>
      </c>
      <c r="BX46" s="95">
        <f>BX45</f>
        <v>614515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309000</v>
      </c>
      <c r="BS49" s="89">
        <v>0</v>
      </c>
      <c r="BT49" s="101">
        <v>378565.25</v>
      </c>
      <c r="BU49" s="76"/>
      <c r="BV49" s="85">
        <f aca="true" t="shared" si="15" ref="BV49:BX50">D49+G49+J49+M49+P49+S49+V49+Y49+AB49+AE49+AH49+AK49+AN49+AQ49+AT49+AW49+AZ49+BC49+BF49+BI49+BL49+BO49+BR49</f>
        <v>309000</v>
      </c>
      <c r="BW49" s="77">
        <f t="shared" si="15"/>
        <v>0</v>
      </c>
      <c r="BX49" s="79">
        <f t="shared" si="15"/>
        <v>378565.25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>
        <v>57871.91</v>
      </c>
      <c r="BU50" s="76"/>
      <c r="BV50" s="85">
        <f t="shared" si="15"/>
        <v>55000</v>
      </c>
      <c r="BW50" s="77">
        <f t="shared" si="15"/>
        <v>0</v>
      </c>
      <c r="BX50" s="79">
        <f t="shared" si="15"/>
        <v>57871.91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364000</v>
      </c>
      <c r="BS51" s="78">
        <f>BS49+BS50</f>
        <v>0</v>
      </c>
      <c r="BT51" s="77">
        <f>BT49+BT50</f>
        <v>436437.16000000003</v>
      </c>
      <c r="BU51" s="85"/>
      <c r="BV51" s="85">
        <f>BV49+BV50</f>
        <v>364000</v>
      </c>
      <c r="BW51" s="77">
        <f>BW49+BW50</f>
        <v>0</v>
      </c>
      <c r="BX51" s="95">
        <f>BX49+BX50</f>
        <v>436437.16000000003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572754</v>
      </c>
      <c r="E53" s="86">
        <f t="shared" si="18"/>
        <v>0</v>
      </c>
      <c r="F53" s="86">
        <f t="shared" si="18"/>
        <v>897240.75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48280</v>
      </c>
      <c r="K53" s="86">
        <f t="shared" si="18"/>
        <v>0</v>
      </c>
      <c r="L53" s="86">
        <f t="shared" si="18"/>
        <v>60288.479999999996</v>
      </c>
      <c r="M53" s="86">
        <f t="shared" si="18"/>
        <v>91817</v>
      </c>
      <c r="N53" s="86">
        <f t="shared" si="18"/>
        <v>0</v>
      </c>
      <c r="O53" s="86">
        <f t="shared" si="18"/>
        <v>143833.4</v>
      </c>
      <c r="P53" s="86">
        <f t="shared" si="18"/>
        <v>7753</v>
      </c>
      <c r="Q53" s="86">
        <f t="shared" si="18"/>
        <v>0</v>
      </c>
      <c r="R53" s="86">
        <f t="shared" si="18"/>
        <v>14595.38</v>
      </c>
      <c r="S53" s="86">
        <f t="shared" si="18"/>
        <v>22076</v>
      </c>
      <c r="T53" s="86">
        <f t="shared" si="18"/>
        <v>0</v>
      </c>
      <c r="U53" s="86">
        <f t="shared" si="18"/>
        <v>52021.92</v>
      </c>
      <c r="V53" s="86">
        <f t="shared" si="18"/>
        <v>2088</v>
      </c>
      <c r="W53" s="86">
        <f t="shared" si="18"/>
        <v>0</v>
      </c>
      <c r="X53" s="86">
        <f t="shared" si="18"/>
        <v>2088</v>
      </c>
      <c r="Y53" s="86">
        <f t="shared" si="18"/>
        <v>200</v>
      </c>
      <c r="Z53" s="86">
        <f t="shared" si="18"/>
        <v>0</v>
      </c>
      <c r="AA53" s="86">
        <f t="shared" si="18"/>
        <v>202.34</v>
      </c>
      <c r="AB53" s="86">
        <f t="shared" si="18"/>
        <v>357766</v>
      </c>
      <c r="AC53" s="86">
        <f t="shared" si="18"/>
        <v>0</v>
      </c>
      <c r="AD53" s="86">
        <f t="shared" si="18"/>
        <v>465401.63</v>
      </c>
      <c r="AE53" s="86">
        <f t="shared" si="18"/>
        <v>133925</v>
      </c>
      <c r="AF53" s="86">
        <f t="shared" si="18"/>
        <v>0</v>
      </c>
      <c r="AG53" s="86">
        <f t="shared" si="18"/>
        <v>241954.36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976</v>
      </c>
      <c r="AK53" s="86">
        <f t="shared" si="19"/>
        <v>97871</v>
      </c>
      <c r="AL53" s="86">
        <f t="shared" si="19"/>
        <v>0</v>
      </c>
      <c r="AM53" s="86">
        <f t="shared" si="19"/>
        <v>144577.99000000002</v>
      </c>
      <c r="AN53" s="86">
        <f t="shared" si="19"/>
        <v>2800</v>
      </c>
      <c r="AO53" s="86">
        <f t="shared" si="19"/>
        <v>0</v>
      </c>
      <c r="AP53" s="86">
        <f t="shared" si="19"/>
        <v>8521.7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16700</v>
      </c>
      <c r="AU53" s="86">
        <f t="shared" si="19"/>
        <v>0</v>
      </c>
      <c r="AV53" s="86">
        <f t="shared" si="19"/>
        <v>23742.84</v>
      </c>
      <c r="AW53" s="86">
        <f t="shared" si="19"/>
        <v>50</v>
      </c>
      <c r="AX53" s="86">
        <f t="shared" si="19"/>
        <v>0</v>
      </c>
      <c r="AY53" s="86">
        <f t="shared" si="19"/>
        <v>50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4997.5</v>
      </c>
      <c r="BI53" s="86">
        <f t="shared" si="19"/>
        <v>79992</v>
      </c>
      <c r="BJ53" s="86">
        <f t="shared" si="19"/>
        <v>0</v>
      </c>
      <c r="BK53" s="86">
        <f t="shared" si="19"/>
        <v>20000</v>
      </c>
      <c r="BL53" s="86">
        <f t="shared" si="19"/>
        <v>101107</v>
      </c>
      <c r="BM53" s="86">
        <f t="shared" si="19"/>
        <v>0</v>
      </c>
      <c r="BN53" s="86">
        <f t="shared" si="19"/>
        <v>102593.87</v>
      </c>
      <c r="BO53" s="86">
        <f t="shared" si="19"/>
        <v>614515</v>
      </c>
      <c r="BP53" s="86">
        <f t="shared" si="19"/>
        <v>0</v>
      </c>
      <c r="BQ53" s="86">
        <f t="shared" si="19"/>
        <v>614515</v>
      </c>
      <c r="BR53" s="86">
        <f t="shared" si="19"/>
        <v>364000</v>
      </c>
      <c r="BS53" s="86">
        <f t="shared" si="19"/>
        <v>0</v>
      </c>
      <c r="BT53" s="86">
        <f t="shared" si="19"/>
        <v>436437.16000000003</v>
      </c>
      <c r="BU53" s="86">
        <f>BU8</f>
        <v>0</v>
      </c>
      <c r="BV53" s="102">
        <f>BV8+BV20+BV28+BV35+BV42+BV46+BV51</f>
        <v>2513694</v>
      </c>
      <c r="BW53" s="87">
        <f>BW20+BW28+BW35+BW42+BW46+BW51</f>
        <v>0</v>
      </c>
      <c r="BX53" s="87">
        <f>BX20+BX28+BX35+BX42+BX46+BX51</f>
        <v>3234038.3200000003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306302</v>
      </c>
      <c r="E10" s="89">
        <v>0</v>
      </c>
      <c r="F10" s="90"/>
      <c r="G10" s="88"/>
      <c r="H10" s="89"/>
      <c r="I10" s="90"/>
      <c r="J10" s="97">
        <v>35975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342277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25608</v>
      </c>
      <c r="E11" s="89">
        <v>0</v>
      </c>
      <c r="F11" s="90"/>
      <c r="G11" s="88"/>
      <c r="H11" s="89"/>
      <c r="I11" s="90"/>
      <c r="J11" s="97">
        <v>80.8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25688.8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144173.2</v>
      </c>
      <c r="E12" s="89">
        <v>0</v>
      </c>
      <c r="F12" s="90"/>
      <c r="G12" s="88"/>
      <c r="H12" s="89"/>
      <c r="I12" s="90"/>
      <c r="J12" s="97">
        <v>7807</v>
      </c>
      <c r="K12" s="89">
        <v>0</v>
      </c>
      <c r="L12" s="101"/>
      <c r="M12" s="91">
        <v>34579</v>
      </c>
      <c r="N12" s="89">
        <v>0</v>
      </c>
      <c r="O12" s="90"/>
      <c r="P12" s="91">
        <v>6243</v>
      </c>
      <c r="Q12" s="89">
        <v>0</v>
      </c>
      <c r="R12" s="90"/>
      <c r="S12" s="91">
        <v>21625</v>
      </c>
      <c r="T12" s="89">
        <v>0</v>
      </c>
      <c r="U12" s="90"/>
      <c r="V12" s="91">
        <v>1900</v>
      </c>
      <c r="W12" s="89">
        <v>0</v>
      </c>
      <c r="X12" s="90"/>
      <c r="Y12" s="91">
        <v>200</v>
      </c>
      <c r="Z12" s="89">
        <v>0</v>
      </c>
      <c r="AA12" s="90"/>
      <c r="AB12" s="91">
        <v>297498</v>
      </c>
      <c r="AC12" s="89">
        <v>0</v>
      </c>
      <c r="AD12" s="90"/>
      <c r="AE12" s="91">
        <v>108425</v>
      </c>
      <c r="AF12" s="89">
        <v>0</v>
      </c>
      <c r="AG12" s="90"/>
      <c r="AH12" s="91">
        <v>0</v>
      </c>
      <c r="AI12" s="89">
        <v>0</v>
      </c>
      <c r="AJ12" s="90"/>
      <c r="AK12" s="91">
        <v>18677</v>
      </c>
      <c r="AL12" s="89">
        <v>0</v>
      </c>
      <c r="AM12" s="90"/>
      <c r="AN12" s="91">
        <v>2800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>
        <v>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643977.2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49178</v>
      </c>
      <c r="E13" s="89">
        <v>0</v>
      </c>
      <c r="F13" s="90"/>
      <c r="G13" s="88"/>
      <c r="H13" s="89"/>
      <c r="I13" s="90"/>
      <c r="J13" s="97">
        <v>3925</v>
      </c>
      <c r="K13" s="89">
        <v>0</v>
      </c>
      <c r="L13" s="101"/>
      <c r="M13" s="91">
        <v>57400</v>
      </c>
      <c r="N13" s="89">
        <v>0</v>
      </c>
      <c r="O13" s="90"/>
      <c r="P13" s="91">
        <v>1550</v>
      </c>
      <c r="Q13" s="89">
        <v>0</v>
      </c>
      <c r="R13" s="90"/>
      <c r="S13" s="91">
        <v>500</v>
      </c>
      <c r="T13" s="89">
        <v>0</v>
      </c>
      <c r="U13" s="90"/>
      <c r="V13" s="91">
        <v>188</v>
      </c>
      <c r="W13" s="89">
        <v>0</v>
      </c>
      <c r="X13" s="90"/>
      <c r="Y13" s="91">
        <v>0</v>
      </c>
      <c r="Z13" s="89">
        <v>0</v>
      </c>
      <c r="AA13" s="90"/>
      <c r="AB13" s="91">
        <v>8668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79203</v>
      </c>
      <c r="AL13" s="89">
        <v>0</v>
      </c>
      <c r="AM13" s="90"/>
      <c r="AN13" s="91">
        <v>0</v>
      </c>
      <c r="AO13" s="89">
        <v>0</v>
      </c>
      <c r="AP13" s="90"/>
      <c r="AQ13" s="91"/>
      <c r="AR13" s="89"/>
      <c r="AS13" s="90"/>
      <c r="AT13" s="91">
        <v>3000</v>
      </c>
      <c r="AU13" s="89">
        <v>0</v>
      </c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>
        <v>0</v>
      </c>
      <c r="BG13" s="89">
        <v>0</v>
      </c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203612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23126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23126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24911</v>
      </c>
      <c r="E19" s="89">
        <v>0</v>
      </c>
      <c r="F19" s="90"/>
      <c r="G19" s="88"/>
      <c r="H19" s="89"/>
      <c r="I19" s="90"/>
      <c r="J19" s="97">
        <v>510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79992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105913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551672.2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48297.8</v>
      </c>
      <c r="K20" s="78">
        <f t="shared" si="1"/>
        <v>0</v>
      </c>
      <c r="L20" s="77">
        <f t="shared" si="1"/>
        <v>0</v>
      </c>
      <c r="M20" s="98">
        <f t="shared" si="1"/>
        <v>91979</v>
      </c>
      <c r="N20" s="78">
        <f t="shared" si="1"/>
        <v>0</v>
      </c>
      <c r="O20" s="77">
        <f t="shared" si="1"/>
        <v>0</v>
      </c>
      <c r="P20" s="98">
        <f t="shared" si="1"/>
        <v>7793</v>
      </c>
      <c r="Q20" s="78">
        <f t="shared" si="1"/>
        <v>0</v>
      </c>
      <c r="R20" s="77">
        <f t="shared" si="1"/>
        <v>0</v>
      </c>
      <c r="S20" s="98">
        <f t="shared" si="1"/>
        <v>22125</v>
      </c>
      <c r="T20" s="78">
        <f t="shared" si="1"/>
        <v>0</v>
      </c>
      <c r="U20" s="77">
        <f t="shared" si="1"/>
        <v>0</v>
      </c>
      <c r="V20" s="98">
        <f t="shared" si="1"/>
        <v>2088</v>
      </c>
      <c r="W20" s="78">
        <f t="shared" si="1"/>
        <v>0</v>
      </c>
      <c r="X20" s="77">
        <f t="shared" si="1"/>
        <v>0</v>
      </c>
      <c r="Y20" s="98">
        <f t="shared" si="1"/>
        <v>200</v>
      </c>
      <c r="Z20" s="78">
        <f t="shared" si="1"/>
        <v>0</v>
      </c>
      <c r="AA20" s="77">
        <f t="shared" si="1"/>
        <v>0</v>
      </c>
      <c r="AB20" s="98">
        <f t="shared" si="1"/>
        <v>306166</v>
      </c>
      <c r="AC20" s="78">
        <f t="shared" si="1"/>
        <v>0</v>
      </c>
      <c r="AD20" s="77">
        <f t="shared" si="1"/>
        <v>0</v>
      </c>
      <c r="AE20" s="98">
        <f t="shared" si="1"/>
        <v>108925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97880</v>
      </c>
      <c r="AL20" s="78">
        <f t="shared" si="1"/>
        <v>0</v>
      </c>
      <c r="AM20" s="77">
        <f t="shared" si="1"/>
        <v>0</v>
      </c>
      <c r="AN20" s="98">
        <f t="shared" si="1"/>
        <v>2800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3000</v>
      </c>
      <c r="AU20" s="78">
        <f t="shared" si="1"/>
        <v>0</v>
      </c>
      <c r="AV20" s="77">
        <f t="shared" si="1"/>
        <v>0</v>
      </c>
      <c r="AW20" s="98">
        <f t="shared" si="1"/>
        <v>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79992</v>
      </c>
      <c r="BJ20" s="78">
        <f t="shared" si="1"/>
        <v>0</v>
      </c>
      <c r="BK20" s="77">
        <f t="shared" si="1"/>
        <v>0</v>
      </c>
      <c r="BL20" s="98">
        <f t="shared" si="1"/>
        <v>23126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1346094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76382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76382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0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76382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76382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376950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376950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376950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376950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312090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312090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55550</v>
      </c>
      <c r="BS50" s="89">
        <v>0</v>
      </c>
      <c r="BT50" s="101"/>
      <c r="BU50" s="76"/>
      <c r="BV50" s="85">
        <f t="shared" si="9"/>
        <v>55550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367640</v>
      </c>
      <c r="BS51" s="78">
        <f>BS49+BS50</f>
        <v>0</v>
      </c>
      <c r="BT51" s="77">
        <f>BT49+BT50</f>
        <v>0</v>
      </c>
      <c r="BU51" s="85"/>
      <c r="BV51" s="85">
        <f>BV49+BV50</f>
        <v>367640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551672.2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48297.8</v>
      </c>
      <c r="K53" s="86">
        <f t="shared" si="11"/>
        <v>0</v>
      </c>
      <c r="L53" s="86">
        <f t="shared" si="11"/>
        <v>0</v>
      </c>
      <c r="M53" s="86">
        <f t="shared" si="11"/>
        <v>91979</v>
      </c>
      <c r="N53" s="86">
        <f t="shared" si="11"/>
        <v>0</v>
      </c>
      <c r="O53" s="86">
        <f t="shared" si="11"/>
        <v>0</v>
      </c>
      <c r="P53" s="86">
        <f t="shared" si="11"/>
        <v>7793</v>
      </c>
      <c r="Q53" s="86">
        <f t="shared" si="11"/>
        <v>0</v>
      </c>
      <c r="R53" s="86">
        <f t="shared" si="11"/>
        <v>0</v>
      </c>
      <c r="S53" s="86">
        <f t="shared" si="11"/>
        <v>22125</v>
      </c>
      <c r="T53" s="86">
        <f t="shared" si="11"/>
        <v>0</v>
      </c>
      <c r="U53" s="86">
        <f t="shared" si="11"/>
        <v>0</v>
      </c>
      <c r="V53" s="86">
        <f t="shared" si="11"/>
        <v>2088</v>
      </c>
      <c r="W53" s="86">
        <f t="shared" si="11"/>
        <v>0</v>
      </c>
      <c r="X53" s="86">
        <f t="shared" si="11"/>
        <v>0</v>
      </c>
      <c r="Y53" s="86">
        <f t="shared" si="11"/>
        <v>200</v>
      </c>
      <c r="Z53" s="86">
        <f t="shared" si="11"/>
        <v>0</v>
      </c>
      <c r="AA53" s="86">
        <f t="shared" si="11"/>
        <v>0</v>
      </c>
      <c r="AB53" s="86">
        <f t="shared" si="11"/>
        <v>306166</v>
      </c>
      <c r="AC53" s="86">
        <f t="shared" si="11"/>
        <v>0</v>
      </c>
      <c r="AD53" s="86">
        <f t="shared" si="11"/>
        <v>0</v>
      </c>
      <c r="AE53" s="86">
        <f t="shared" si="11"/>
        <v>113925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97880</v>
      </c>
      <c r="AL53" s="86">
        <f t="shared" si="11"/>
        <v>0</v>
      </c>
      <c r="AM53" s="86">
        <f t="shared" si="11"/>
        <v>0</v>
      </c>
      <c r="AN53" s="86">
        <f t="shared" si="11"/>
        <v>2800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3000</v>
      </c>
      <c r="AU53" s="86">
        <f t="shared" si="11"/>
        <v>0</v>
      </c>
      <c r="AV53" s="86">
        <f t="shared" si="11"/>
        <v>0</v>
      </c>
      <c r="AW53" s="86">
        <f t="shared" si="11"/>
        <v>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79992</v>
      </c>
      <c r="BJ53" s="86">
        <f t="shared" si="11"/>
        <v>0</v>
      </c>
      <c r="BK53" s="86">
        <f t="shared" si="11"/>
        <v>0</v>
      </c>
      <c r="BL53" s="86">
        <f t="shared" si="11"/>
        <v>99508</v>
      </c>
      <c r="BM53" s="86">
        <f t="shared" si="11"/>
        <v>0</v>
      </c>
      <c r="BN53" s="86">
        <f t="shared" si="11"/>
        <v>0</v>
      </c>
      <c r="BO53" s="86">
        <f t="shared" si="11"/>
        <v>376950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367640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2172066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306302</v>
      </c>
      <c r="E10" s="89">
        <v>0</v>
      </c>
      <c r="F10" s="90"/>
      <c r="G10" s="88"/>
      <c r="H10" s="89"/>
      <c r="I10" s="90"/>
      <c r="J10" s="97">
        <v>35975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342277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25837</v>
      </c>
      <c r="E11" s="89">
        <v>0</v>
      </c>
      <c r="F11" s="90"/>
      <c r="G11" s="88"/>
      <c r="H11" s="89"/>
      <c r="I11" s="90"/>
      <c r="J11" s="97">
        <v>80.8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25917.8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146848.2</v>
      </c>
      <c r="E12" s="89">
        <v>0</v>
      </c>
      <c r="F12" s="90"/>
      <c r="G12" s="88"/>
      <c r="H12" s="89"/>
      <c r="I12" s="90"/>
      <c r="J12" s="97">
        <v>7807</v>
      </c>
      <c r="K12" s="89">
        <v>0</v>
      </c>
      <c r="L12" s="101"/>
      <c r="M12" s="91">
        <v>34579</v>
      </c>
      <c r="N12" s="89">
        <v>0</v>
      </c>
      <c r="O12" s="90"/>
      <c r="P12" s="91">
        <v>6243</v>
      </c>
      <c r="Q12" s="89">
        <v>0</v>
      </c>
      <c r="R12" s="90"/>
      <c r="S12" s="91">
        <v>21625</v>
      </c>
      <c r="T12" s="89">
        <v>0</v>
      </c>
      <c r="U12" s="90"/>
      <c r="V12" s="91">
        <v>1900</v>
      </c>
      <c r="W12" s="89">
        <v>0</v>
      </c>
      <c r="X12" s="90"/>
      <c r="Y12" s="91">
        <v>200</v>
      </c>
      <c r="Z12" s="89">
        <v>0</v>
      </c>
      <c r="AA12" s="90"/>
      <c r="AB12" s="91">
        <v>297498</v>
      </c>
      <c r="AC12" s="89">
        <v>0</v>
      </c>
      <c r="AD12" s="90"/>
      <c r="AE12" s="91">
        <v>108425</v>
      </c>
      <c r="AF12" s="89">
        <v>0</v>
      </c>
      <c r="AG12" s="90"/>
      <c r="AH12" s="91">
        <v>0</v>
      </c>
      <c r="AI12" s="89">
        <v>0</v>
      </c>
      <c r="AJ12" s="90"/>
      <c r="AK12" s="91">
        <v>18677</v>
      </c>
      <c r="AL12" s="89">
        <v>0</v>
      </c>
      <c r="AM12" s="90"/>
      <c r="AN12" s="91">
        <v>2800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>
        <v>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646652.2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49178</v>
      </c>
      <c r="E13" s="89">
        <v>0</v>
      </c>
      <c r="F13" s="90"/>
      <c r="G13" s="88"/>
      <c r="H13" s="89"/>
      <c r="I13" s="90"/>
      <c r="J13" s="97">
        <v>3925</v>
      </c>
      <c r="K13" s="89">
        <v>0</v>
      </c>
      <c r="L13" s="101"/>
      <c r="M13" s="91">
        <v>57400</v>
      </c>
      <c r="N13" s="89">
        <v>0</v>
      </c>
      <c r="O13" s="90"/>
      <c r="P13" s="91">
        <v>1550</v>
      </c>
      <c r="Q13" s="89">
        <v>0</v>
      </c>
      <c r="R13" s="90"/>
      <c r="S13" s="91">
        <v>500</v>
      </c>
      <c r="T13" s="89">
        <v>0</v>
      </c>
      <c r="U13" s="90"/>
      <c r="V13" s="91">
        <v>188</v>
      </c>
      <c r="W13" s="89">
        <v>0</v>
      </c>
      <c r="X13" s="90"/>
      <c r="Y13" s="91">
        <v>0</v>
      </c>
      <c r="Z13" s="89">
        <v>0</v>
      </c>
      <c r="AA13" s="90"/>
      <c r="AB13" s="91">
        <v>8668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79203</v>
      </c>
      <c r="AL13" s="89">
        <v>0</v>
      </c>
      <c r="AM13" s="90"/>
      <c r="AN13" s="91">
        <v>0</v>
      </c>
      <c r="AO13" s="89">
        <v>0</v>
      </c>
      <c r="AP13" s="90"/>
      <c r="AQ13" s="91"/>
      <c r="AR13" s="89"/>
      <c r="AS13" s="90"/>
      <c r="AT13" s="91">
        <v>3000</v>
      </c>
      <c r="AU13" s="89">
        <v>0</v>
      </c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>
        <v>0</v>
      </c>
      <c r="BG13" s="89">
        <v>0</v>
      </c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203612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20648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20648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24911</v>
      </c>
      <c r="E19" s="89">
        <v>0</v>
      </c>
      <c r="F19" s="90"/>
      <c r="G19" s="88"/>
      <c r="H19" s="89"/>
      <c r="I19" s="90"/>
      <c r="J19" s="97">
        <v>510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79992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105913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554576.2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48297.8</v>
      </c>
      <c r="K20" s="78">
        <f t="shared" si="1"/>
        <v>0</v>
      </c>
      <c r="L20" s="77">
        <f t="shared" si="1"/>
        <v>0</v>
      </c>
      <c r="M20" s="98">
        <f t="shared" si="1"/>
        <v>91979</v>
      </c>
      <c r="N20" s="78">
        <f t="shared" si="1"/>
        <v>0</v>
      </c>
      <c r="O20" s="77">
        <f t="shared" si="1"/>
        <v>0</v>
      </c>
      <c r="P20" s="98">
        <f t="shared" si="1"/>
        <v>7793</v>
      </c>
      <c r="Q20" s="78">
        <f t="shared" si="1"/>
        <v>0</v>
      </c>
      <c r="R20" s="77">
        <f t="shared" si="1"/>
        <v>0</v>
      </c>
      <c r="S20" s="98">
        <f t="shared" si="1"/>
        <v>22125</v>
      </c>
      <c r="T20" s="78">
        <f t="shared" si="1"/>
        <v>0</v>
      </c>
      <c r="U20" s="77">
        <f t="shared" si="1"/>
        <v>0</v>
      </c>
      <c r="V20" s="98">
        <f t="shared" si="1"/>
        <v>2088</v>
      </c>
      <c r="W20" s="78">
        <f t="shared" si="1"/>
        <v>0</v>
      </c>
      <c r="X20" s="77">
        <f t="shared" si="1"/>
        <v>0</v>
      </c>
      <c r="Y20" s="98">
        <f t="shared" si="1"/>
        <v>200</v>
      </c>
      <c r="Z20" s="78">
        <f t="shared" si="1"/>
        <v>0</v>
      </c>
      <c r="AA20" s="77">
        <f t="shared" si="1"/>
        <v>0</v>
      </c>
      <c r="AB20" s="98">
        <f t="shared" si="1"/>
        <v>306166</v>
      </c>
      <c r="AC20" s="78">
        <f t="shared" si="1"/>
        <v>0</v>
      </c>
      <c r="AD20" s="77">
        <f t="shared" si="1"/>
        <v>0</v>
      </c>
      <c r="AE20" s="98">
        <f t="shared" si="1"/>
        <v>108925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97880</v>
      </c>
      <c r="AL20" s="78">
        <f t="shared" si="1"/>
        <v>0</v>
      </c>
      <c r="AM20" s="77">
        <f t="shared" si="1"/>
        <v>0</v>
      </c>
      <c r="AN20" s="98">
        <f t="shared" si="1"/>
        <v>2800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3000</v>
      </c>
      <c r="AU20" s="78">
        <f t="shared" si="1"/>
        <v>0</v>
      </c>
      <c r="AV20" s="77">
        <f t="shared" si="1"/>
        <v>0</v>
      </c>
      <c r="AW20" s="98">
        <f t="shared" si="1"/>
        <v>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79992</v>
      </c>
      <c r="BJ20" s="78">
        <f t="shared" si="1"/>
        <v>0</v>
      </c>
      <c r="BK20" s="77">
        <f t="shared" si="1"/>
        <v>0</v>
      </c>
      <c r="BL20" s="98">
        <f t="shared" si="1"/>
        <v>20648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1346520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50043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50043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0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50043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50043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350813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350813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350813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350813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312090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312090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55550</v>
      </c>
      <c r="BS50" s="89">
        <v>0</v>
      </c>
      <c r="BT50" s="101"/>
      <c r="BU50" s="76"/>
      <c r="BV50" s="85">
        <f t="shared" si="9"/>
        <v>55550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367640</v>
      </c>
      <c r="BS51" s="78">
        <f>BS49+BS50</f>
        <v>0</v>
      </c>
      <c r="BT51" s="77">
        <f>BT49+BT50</f>
        <v>0</v>
      </c>
      <c r="BU51" s="85"/>
      <c r="BV51" s="85">
        <f>BV49+BV50</f>
        <v>367640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554576.2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48297.8</v>
      </c>
      <c r="K53" s="86">
        <f t="shared" si="11"/>
        <v>0</v>
      </c>
      <c r="L53" s="86">
        <f t="shared" si="11"/>
        <v>0</v>
      </c>
      <c r="M53" s="86">
        <f t="shared" si="11"/>
        <v>91979</v>
      </c>
      <c r="N53" s="86">
        <f t="shared" si="11"/>
        <v>0</v>
      </c>
      <c r="O53" s="86">
        <f t="shared" si="11"/>
        <v>0</v>
      </c>
      <c r="P53" s="86">
        <f t="shared" si="11"/>
        <v>7793</v>
      </c>
      <c r="Q53" s="86">
        <f t="shared" si="11"/>
        <v>0</v>
      </c>
      <c r="R53" s="86">
        <f t="shared" si="11"/>
        <v>0</v>
      </c>
      <c r="S53" s="86">
        <f t="shared" si="11"/>
        <v>22125</v>
      </c>
      <c r="T53" s="86">
        <f t="shared" si="11"/>
        <v>0</v>
      </c>
      <c r="U53" s="86">
        <f t="shared" si="11"/>
        <v>0</v>
      </c>
      <c r="V53" s="86">
        <f t="shared" si="11"/>
        <v>2088</v>
      </c>
      <c r="W53" s="86">
        <f t="shared" si="11"/>
        <v>0</v>
      </c>
      <c r="X53" s="86">
        <f t="shared" si="11"/>
        <v>0</v>
      </c>
      <c r="Y53" s="86">
        <f t="shared" si="11"/>
        <v>200</v>
      </c>
      <c r="Z53" s="86">
        <f t="shared" si="11"/>
        <v>0</v>
      </c>
      <c r="AA53" s="86">
        <f t="shared" si="11"/>
        <v>0</v>
      </c>
      <c r="AB53" s="86">
        <f t="shared" si="11"/>
        <v>306166</v>
      </c>
      <c r="AC53" s="86">
        <f t="shared" si="11"/>
        <v>0</v>
      </c>
      <c r="AD53" s="86">
        <f t="shared" si="11"/>
        <v>0</v>
      </c>
      <c r="AE53" s="86">
        <f t="shared" si="11"/>
        <v>108925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97880</v>
      </c>
      <c r="AL53" s="86">
        <f t="shared" si="11"/>
        <v>0</v>
      </c>
      <c r="AM53" s="86">
        <f t="shared" si="11"/>
        <v>0</v>
      </c>
      <c r="AN53" s="86">
        <f t="shared" si="11"/>
        <v>2800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3000</v>
      </c>
      <c r="AU53" s="86">
        <f t="shared" si="11"/>
        <v>0</v>
      </c>
      <c r="AV53" s="86">
        <f t="shared" si="11"/>
        <v>0</v>
      </c>
      <c r="AW53" s="86">
        <f t="shared" si="11"/>
        <v>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79992</v>
      </c>
      <c r="BJ53" s="86">
        <f t="shared" si="11"/>
        <v>0</v>
      </c>
      <c r="BK53" s="86">
        <f t="shared" si="11"/>
        <v>0</v>
      </c>
      <c r="BL53" s="86">
        <f t="shared" si="11"/>
        <v>70691</v>
      </c>
      <c r="BM53" s="86">
        <f t="shared" si="11"/>
        <v>0</v>
      </c>
      <c r="BN53" s="86">
        <f t="shared" si="11"/>
        <v>0</v>
      </c>
      <c r="BO53" s="86">
        <f t="shared" si="11"/>
        <v>350813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367640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2115016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2022-02-09T09:08:08Z</dcterms:modified>
  <cp:category/>
  <cp:version/>
  <cp:contentType/>
  <cp:contentStatus/>
</cp:coreProperties>
</file>