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<sst xmlns="http://schemas.openxmlformats.org/spreadsheetml/2006/main" count="870" uniqueCount="151">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</sst>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10584</v>
      </c>
      <c r="E5" s="38"/>
    </row>
    <row r="6" spans="2:5" ht="15">
      <c r="B6" s="8"/>
      <c r="C6" s="5" t="s">
        <v>5</v>
      </c>
      <c r="D6" s="39">
        <v>156500</v>
      </c>
      <c r="E6" s="40"/>
    </row>
    <row r="7" spans="2:5" ht="15">
      <c r="B7" s="8"/>
      <c r="C7" s="5" t="s">
        <v>6</v>
      </c>
      <c r="D7" s="39">
        <v>200000</v>
      </c>
      <c r="E7" s="40"/>
    </row>
    <row r="8" spans="2:5" ht="15.75" thickBot="1">
      <c r="B8" s="9"/>
      <c r="C8" s="6" t="s">
        <v>7</v>
      </c>
      <c r="D8" s="41"/>
      <c r="E8" s="42">
        <v>646857.05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477890</v>
      </c>
      <c r="E10" s="45">
        <v>614916.72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226000</v>
      </c>
      <c r="E14" s="45">
        <v>226000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703890</v>
      </c>
      <c r="E16" s="51">
        <f>E10+E11+E12+E13+E14+E15</f>
        <v>840916.72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40000</v>
      </c>
      <c r="E18" s="45">
        <v>48820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40000</v>
      </c>
      <c r="E23" s="51">
        <f>E18+E19+E20+E21+E22</f>
        <v>48820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72970</v>
      </c>
      <c r="E25" s="45">
        <v>74450.07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200</v>
      </c>
      <c r="E27" s="45">
        <v>200.16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82881</v>
      </c>
      <c r="E29" s="50">
        <v>111480.74</v>
      </c>
    </row>
    <row r="30" spans="2:5" ht="15.75" thickBot="1">
      <c r="B30" s="16">
        <v>30000</v>
      </c>
      <c r="C30" s="15" t="s">
        <v>32</v>
      </c>
      <c r="D30" s="48">
        <f>D25+D26+D27+D28+D29</f>
        <v>156051</v>
      </c>
      <c r="E30" s="51">
        <f>E25+E26+E27+E28+E29</f>
        <v>186130.97000000003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154500</v>
      </c>
      <c r="E33" s="59">
        <v>354500</v>
      </c>
    </row>
    <row r="34" spans="2:5" ht="15">
      <c r="B34" s="13">
        <v>40300</v>
      </c>
      <c r="C34" s="54" t="s">
        <v>37</v>
      </c>
      <c r="D34" s="61">
        <v>40000</v>
      </c>
      <c r="E34" s="45">
        <v>40000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5000</v>
      </c>
      <c r="E36" s="50">
        <v>5000</v>
      </c>
    </row>
    <row r="37" spans="2:5" ht="15.75" thickBot="1">
      <c r="B37" s="16">
        <v>40000</v>
      </c>
      <c r="C37" s="15" t="s">
        <v>40</v>
      </c>
      <c r="D37" s="48">
        <f>D32+D33+D34+D35+D36</f>
        <v>199500</v>
      </c>
      <c r="E37" s="51">
        <f>E32+E33+E34+E35+E36</f>
        <v>399500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292196</v>
      </c>
      <c r="E51" s="62">
        <v>292196</v>
      </c>
    </row>
    <row r="52" spans="2:5" ht="15.75" thickBot="1">
      <c r="B52" s="16">
        <v>70000</v>
      </c>
      <c r="C52" s="15" t="s">
        <v>58</v>
      </c>
      <c r="D52" s="48">
        <f>D51</f>
        <v>292196</v>
      </c>
      <c r="E52" s="51">
        <f>E51</f>
        <v>292196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210000</v>
      </c>
      <c r="E54" s="45">
        <v>212000</v>
      </c>
    </row>
    <row r="55" spans="2:5" ht="15">
      <c r="B55" s="13">
        <v>90200</v>
      </c>
      <c r="C55" s="54" t="s">
        <v>62</v>
      </c>
      <c r="D55" s="61">
        <v>90000</v>
      </c>
      <c r="E55" s="62">
        <v>90000</v>
      </c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302000</v>
      </c>
    </row>
    <row r="57" spans="2:5" ht="16.5" thickBot="1" thickTop="1">
      <c r="B57" s="109" t="s">
        <v>64</v>
      </c>
      <c r="C57" s="110"/>
      <c r="D57" s="52">
        <f>D16+D23+D30+D37+D43+D49+D52+D56</f>
        <v>1691637</v>
      </c>
      <c r="E57" s="55">
        <f>E16+E23+E30+E37+E43+E49+E52+E56</f>
        <v>2069563.69</v>
      </c>
    </row>
    <row r="58" spans="2:5" ht="16.5" thickBot="1" thickTop="1">
      <c r="B58" s="109" t="s">
        <v>65</v>
      </c>
      <c r="C58" s="110"/>
      <c r="D58" s="52">
        <f>D57+D5+D6+D7+D8</f>
        <v>2058721</v>
      </c>
      <c r="E58" s="55">
        <f>E57+E5+E6+E7+E8</f>
        <v>2716420.74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445411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226000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671411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72990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82881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156071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210000</v>
      </c>
      <c r="E54" s="45"/>
    </row>
    <row r="55" spans="2:5" ht="15">
      <c r="B55" s="13">
        <v>90200</v>
      </c>
      <c r="C55" s="54" t="s">
        <v>62</v>
      </c>
      <c r="D55" s="61">
        <v>90000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1322482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1322482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445411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226000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671411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72990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82881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156071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210000</v>
      </c>
      <c r="E54" s="45"/>
    </row>
    <row r="55" spans="2:5" ht="15">
      <c r="B55" s="13">
        <v>90200</v>
      </c>
      <c r="C55" s="54" t="s">
        <v>62</v>
      </c>
      <c r="D55" s="61">
        <v>90000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1172482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1172482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217708</v>
      </c>
      <c r="E10" s="89">
        <v>0</v>
      </c>
      <c r="F10" s="90">
        <v>239143.71999999997</v>
      </c>
      <c r="G10" s="88"/>
      <c r="H10" s="89"/>
      <c r="I10" s="90"/>
      <c r="J10" s="97">
        <v>47386</v>
      </c>
      <c r="K10" s="89">
        <v>0</v>
      </c>
      <c r="L10" s="101">
        <v>50461.31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265094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289605.02999999997</v>
      </c>
    </row>
    <row r="11" spans="2:76" ht="15">
      <c r="B11" s="13">
        <v>102</v>
      </c>
      <c r="C11" s="25" t="s">
        <v>92</v>
      </c>
      <c r="D11" s="88">
        <v>18290</v>
      </c>
      <c r="E11" s="89">
        <v>0</v>
      </c>
      <c r="F11" s="90">
        <v>19599.02</v>
      </c>
      <c r="G11" s="88"/>
      <c r="H11" s="89"/>
      <c r="I11" s="90"/>
      <c r="J11" s="97">
        <v>3202</v>
      </c>
      <c r="K11" s="89">
        <v>0</v>
      </c>
      <c r="L11" s="101">
        <v>3469.19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</v>
      </c>
      <c r="AF11" s="89">
        <v>0</v>
      </c>
      <c r="AG11" s="90">
        <v>827.46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21992</v>
      </c>
      <c r="BW11" s="77">
        <f t="shared" si="1"/>
        <v>0</v>
      </c>
      <c r="BX11" s="79">
        <f t="shared" si="2"/>
        <v>23895.67</v>
      </c>
    </row>
    <row r="12" spans="2:76" ht="15">
      <c r="B12" s="13">
        <v>103</v>
      </c>
      <c r="C12" s="25" t="s">
        <v>93</v>
      </c>
      <c r="D12" s="88">
        <v>97203</v>
      </c>
      <c r="E12" s="89">
        <v>0</v>
      </c>
      <c r="F12" s="90">
        <v>137057.86000000002</v>
      </c>
      <c r="G12" s="88"/>
      <c r="H12" s="89"/>
      <c r="I12" s="90"/>
      <c r="J12" s="97">
        <v>1700</v>
      </c>
      <c r="K12" s="89">
        <v>0</v>
      </c>
      <c r="L12" s="101">
        <v>2600</v>
      </c>
      <c r="M12" s="91">
        <v>10450</v>
      </c>
      <c r="N12" s="89">
        <v>0</v>
      </c>
      <c r="O12" s="90">
        <v>20534.78</v>
      </c>
      <c r="P12" s="91">
        <v>4700</v>
      </c>
      <c r="Q12" s="89">
        <v>0</v>
      </c>
      <c r="R12" s="90">
        <v>5153.5199999999995</v>
      </c>
      <c r="S12" s="91">
        <v>3200</v>
      </c>
      <c r="T12" s="89">
        <v>0</v>
      </c>
      <c r="U12" s="90">
        <v>5973.08</v>
      </c>
      <c r="V12" s="91"/>
      <c r="W12" s="89"/>
      <c r="X12" s="90"/>
      <c r="Y12" s="91"/>
      <c r="Z12" s="89"/>
      <c r="AA12" s="90"/>
      <c r="AB12" s="91">
        <v>115747</v>
      </c>
      <c r="AC12" s="89">
        <v>0</v>
      </c>
      <c r="AD12" s="90">
        <v>123992.51999999999</v>
      </c>
      <c r="AE12" s="91">
        <v>98294</v>
      </c>
      <c r="AF12" s="89">
        <v>0</v>
      </c>
      <c r="AG12" s="90">
        <v>132112.7</v>
      </c>
      <c r="AH12" s="91"/>
      <c r="AI12" s="89"/>
      <c r="AJ12" s="90"/>
      <c r="AK12" s="91">
        <v>8500</v>
      </c>
      <c r="AL12" s="89">
        <v>0</v>
      </c>
      <c r="AM12" s="90">
        <v>16001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339794</v>
      </c>
      <c r="BW12" s="77">
        <f t="shared" si="1"/>
        <v>0</v>
      </c>
      <c r="BX12" s="79">
        <f t="shared" si="2"/>
        <v>443425.46</v>
      </c>
    </row>
    <row r="13" spans="2:76" ht="15">
      <c r="B13" s="13">
        <v>104</v>
      </c>
      <c r="C13" s="25" t="s">
        <v>19</v>
      </c>
      <c r="D13" s="88">
        <v>15903</v>
      </c>
      <c r="E13" s="89">
        <v>0</v>
      </c>
      <c r="F13" s="90">
        <v>17170.35</v>
      </c>
      <c r="G13" s="88"/>
      <c r="H13" s="89"/>
      <c r="I13" s="90"/>
      <c r="J13" s="97">
        <v>312</v>
      </c>
      <c r="K13" s="89">
        <v>0</v>
      </c>
      <c r="L13" s="101">
        <v>312</v>
      </c>
      <c r="M13" s="91">
        <v>64614</v>
      </c>
      <c r="N13" s="89">
        <v>0</v>
      </c>
      <c r="O13" s="90">
        <v>73434</v>
      </c>
      <c r="P13" s="91">
        <v>200</v>
      </c>
      <c r="Q13" s="89">
        <v>0</v>
      </c>
      <c r="R13" s="90">
        <v>200</v>
      </c>
      <c r="S13" s="91">
        <v>1000</v>
      </c>
      <c r="T13" s="89">
        <v>0</v>
      </c>
      <c r="U13" s="90">
        <v>1000</v>
      </c>
      <c r="V13" s="91"/>
      <c r="W13" s="89"/>
      <c r="X13" s="90"/>
      <c r="Y13" s="91"/>
      <c r="Z13" s="89"/>
      <c r="AA13" s="90"/>
      <c r="AB13" s="91">
        <v>7300</v>
      </c>
      <c r="AC13" s="89">
        <v>0</v>
      </c>
      <c r="AD13" s="90">
        <v>11520.98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70635</v>
      </c>
      <c r="AL13" s="89">
        <v>0</v>
      </c>
      <c r="AM13" s="90">
        <v>73135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159964</v>
      </c>
      <c r="BW13" s="77">
        <f t="shared" si="1"/>
        <v>0</v>
      </c>
      <c r="BX13" s="79">
        <f t="shared" si="2"/>
        <v>176772.33000000002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35916</v>
      </c>
      <c r="BM16" s="89">
        <v>0</v>
      </c>
      <c r="BN16" s="90">
        <v>35916</v>
      </c>
      <c r="BO16" s="91"/>
      <c r="BP16" s="89"/>
      <c r="BQ16" s="90"/>
      <c r="BR16" s="97"/>
      <c r="BS16" s="89"/>
      <c r="BT16" s="101"/>
      <c r="BU16" s="76"/>
      <c r="BV16" s="85">
        <f t="shared" si="0"/>
        <v>35916</v>
      </c>
      <c r="BW16" s="77">
        <f t="shared" si="1"/>
        <v>0</v>
      </c>
      <c r="BX16" s="79">
        <f t="shared" si="2"/>
        <v>35916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2102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2102</v>
      </c>
    </row>
    <row r="19" spans="2:76" ht="15">
      <c r="B19" s="13">
        <v>110</v>
      </c>
      <c r="C19" s="25" t="s">
        <v>98</v>
      </c>
      <c r="D19" s="88">
        <v>11000</v>
      </c>
      <c r="E19" s="89">
        <v>0</v>
      </c>
      <c r="F19" s="90">
        <v>11000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>
        <v>1100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21693</v>
      </c>
      <c r="BJ19" s="89">
        <v>0</v>
      </c>
      <c r="BK19" s="101">
        <v>3500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33793</v>
      </c>
      <c r="BW19" s="77">
        <f t="shared" si="1"/>
        <v>0</v>
      </c>
      <c r="BX19" s="79">
        <f t="shared" si="2"/>
        <v>15600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362104</v>
      </c>
      <c r="E20" s="78">
        <f t="shared" si="3"/>
        <v>0</v>
      </c>
      <c r="F20" s="79">
        <f t="shared" si="3"/>
        <v>426072.94999999995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52600</v>
      </c>
      <c r="K20" s="78">
        <f t="shared" si="3"/>
        <v>0</v>
      </c>
      <c r="L20" s="77">
        <f t="shared" si="3"/>
        <v>56842.5</v>
      </c>
      <c r="M20" s="98">
        <f t="shared" si="3"/>
        <v>75064</v>
      </c>
      <c r="N20" s="78">
        <f t="shared" si="3"/>
        <v>0</v>
      </c>
      <c r="O20" s="77">
        <f t="shared" si="3"/>
        <v>93968.78</v>
      </c>
      <c r="P20" s="98">
        <f t="shared" si="3"/>
        <v>4900</v>
      </c>
      <c r="Q20" s="78">
        <f t="shared" si="3"/>
        <v>0</v>
      </c>
      <c r="R20" s="77">
        <f t="shared" si="3"/>
        <v>5353.5199999999995</v>
      </c>
      <c r="S20" s="98">
        <f t="shared" si="3"/>
        <v>4200</v>
      </c>
      <c r="T20" s="78">
        <f t="shared" si="3"/>
        <v>0</v>
      </c>
      <c r="U20" s="77">
        <f t="shared" si="3"/>
        <v>6973.08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123047</v>
      </c>
      <c r="AC20" s="78">
        <f t="shared" si="3"/>
        <v>0</v>
      </c>
      <c r="AD20" s="77">
        <f t="shared" si="3"/>
        <v>135513.5</v>
      </c>
      <c r="AE20" s="98">
        <f t="shared" si="3"/>
        <v>99894</v>
      </c>
      <c r="AF20" s="78">
        <f t="shared" si="3"/>
        <v>0</v>
      </c>
      <c r="AG20" s="77">
        <f t="shared" si="3"/>
        <v>134040.16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79135</v>
      </c>
      <c r="AL20" s="78">
        <f t="shared" si="3"/>
        <v>0</v>
      </c>
      <c r="AM20" s="77">
        <f t="shared" si="3"/>
        <v>89136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21693</v>
      </c>
      <c r="BJ20" s="78">
        <f t="shared" si="3"/>
        <v>0</v>
      </c>
      <c r="BK20" s="77">
        <f t="shared" si="3"/>
        <v>3500</v>
      </c>
      <c r="BL20" s="98">
        <f t="shared" si="3"/>
        <v>35916</v>
      </c>
      <c r="BM20" s="78">
        <f t="shared" si="3"/>
        <v>0</v>
      </c>
      <c r="BN20" s="77">
        <f t="shared" si="3"/>
        <v>35916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858553</v>
      </c>
      <c r="BW20" s="77">
        <f>BW10+BW11+BW12+BW13+BW14+BW15+BW16+BW17+BW18+BW19</f>
        <v>0</v>
      </c>
      <c r="BX20" s="95">
        <f>BX10+BX11+BX12+BX13+BX14+BX15+BX16+BX17+BX18+BX19</f>
        <v>987316.49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2757.2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6000</v>
      </c>
      <c r="Z24" s="89">
        <v>0</v>
      </c>
      <c r="AA24" s="101">
        <v>6000</v>
      </c>
      <c r="AB24" s="97">
        <v>350000</v>
      </c>
      <c r="AC24" s="89">
        <v>0</v>
      </c>
      <c r="AD24" s="101">
        <v>350000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356000</v>
      </c>
      <c r="BW24" s="77">
        <f t="shared" si="4"/>
        <v>0</v>
      </c>
      <c r="BX24" s="79">
        <f t="shared" si="4"/>
        <v>358757.2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155000</v>
      </c>
      <c r="E27" s="89">
        <v>0</v>
      </c>
      <c r="F27" s="90">
        <v>196971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45000</v>
      </c>
      <c r="AF27" s="89">
        <v>0</v>
      </c>
      <c r="AG27" s="101">
        <v>85000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200000</v>
      </c>
      <c r="BW27" s="77">
        <f t="shared" si="4"/>
        <v>0</v>
      </c>
      <c r="BX27" s="79">
        <f t="shared" si="4"/>
        <v>281971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155000</v>
      </c>
      <c r="E28" s="78">
        <f t="shared" si="5"/>
        <v>0</v>
      </c>
      <c r="F28" s="79">
        <f t="shared" si="5"/>
        <v>199728.2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6000</v>
      </c>
      <c r="Z28" s="78">
        <f t="shared" si="5"/>
        <v>0</v>
      </c>
      <c r="AA28" s="77">
        <f t="shared" si="5"/>
        <v>6000</v>
      </c>
      <c r="AB28" s="98">
        <f t="shared" si="5"/>
        <v>350000</v>
      </c>
      <c r="AC28" s="78">
        <f t="shared" si="5"/>
        <v>0</v>
      </c>
      <c r="AD28" s="77">
        <f t="shared" si="5"/>
        <v>350000</v>
      </c>
      <c r="AE28" s="98">
        <f t="shared" si="5"/>
        <v>45000</v>
      </c>
      <c r="AF28" s="78">
        <f t="shared" si="5"/>
        <v>0</v>
      </c>
      <c r="AG28" s="77">
        <f t="shared" si="5"/>
        <v>85000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556000</v>
      </c>
      <c r="BW28" s="77">
        <f>BW23+BW24+BW25+BW26+BW27</f>
        <v>0</v>
      </c>
      <c r="BX28" s="95">
        <f>BX23+BX24+BX25+BX26+BX27</f>
        <v>640728.2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51972</v>
      </c>
      <c r="BM40" s="89">
        <v>0</v>
      </c>
      <c r="BN40" s="101">
        <v>51972</v>
      </c>
      <c r="BO40" s="97"/>
      <c r="BP40" s="89"/>
      <c r="BQ40" s="101"/>
      <c r="BR40" s="97"/>
      <c r="BS40" s="89"/>
      <c r="BT40" s="101"/>
      <c r="BU40" s="76"/>
      <c r="BV40" s="85">
        <f t="shared" si="10"/>
        <v>51972</v>
      </c>
      <c r="BW40" s="77">
        <f t="shared" si="10"/>
        <v>0</v>
      </c>
      <c r="BX40" s="79">
        <f t="shared" si="10"/>
        <v>51972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51972</v>
      </c>
      <c r="BM42" s="78">
        <f t="shared" si="12"/>
        <v>0</v>
      </c>
      <c r="BN42" s="77">
        <f t="shared" si="12"/>
        <v>51972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51972</v>
      </c>
      <c r="BW42" s="77">
        <f>BW38+BW39+BW40+BW41</f>
        <v>0</v>
      </c>
      <c r="BX42" s="95">
        <f>BX38+BX39+BX40+BX41</f>
        <v>51972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292196</v>
      </c>
      <c r="BP45" s="89">
        <v>0</v>
      </c>
      <c r="BQ45" s="101">
        <v>292196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292196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292196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292196</v>
      </c>
      <c r="BP46" s="78">
        <f>BP45</f>
        <v>0</v>
      </c>
      <c r="BQ46" s="95">
        <f>BQ45</f>
        <v>292196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292196</v>
      </c>
      <c r="BW46" s="77">
        <f>BW45</f>
        <v>0</v>
      </c>
      <c r="BX46" s="95">
        <f>BX45</f>
        <v>292196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210000</v>
      </c>
      <c r="BS49" s="89">
        <v>0</v>
      </c>
      <c r="BT49" s="101">
        <v>210000</v>
      </c>
      <c r="BU49" s="76"/>
      <c r="BV49" s="85">
        <f aca="true" t="shared" si="15" ref="BV49:BX50">D49+G49+J49+M49+P49+S49+V49+Y49+AB49+AE49+AH49+AK49+AN49+AQ49+AT49+AW49+AZ49+BC49+BF49+BI49+BL49+BO49+BR49</f>
        <v>210000</v>
      </c>
      <c r="BW49" s="77">
        <f t="shared" si="15"/>
        <v>0</v>
      </c>
      <c r="BX49" s="79">
        <f t="shared" si="15"/>
        <v>210000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90000</v>
      </c>
      <c r="BS50" s="89">
        <v>0</v>
      </c>
      <c r="BT50" s="101">
        <v>100602.37</v>
      </c>
      <c r="BU50" s="76"/>
      <c r="BV50" s="85">
        <f t="shared" si="15"/>
        <v>90000</v>
      </c>
      <c r="BW50" s="77">
        <f t="shared" si="15"/>
        <v>0</v>
      </c>
      <c r="BX50" s="79">
        <f t="shared" si="15"/>
        <v>100602.37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310602.37</v>
      </c>
      <c r="BU51" s="85"/>
      <c r="BV51" s="85">
        <f>BV49+BV50</f>
        <v>300000</v>
      </c>
      <c r="BW51" s="77">
        <f>BW49+BW50</f>
        <v>0</v>
      </c>
      <c r="BX51" s="95">
        <f>BX49+BX50</f>
        <v>310602.37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517104</v>
      </c>
      <c r="E53" s="86">
        <f t="shared" si="18"/>
        <v>0</v>
      </c>
      <c r="F53" s="86">
        <f t="shared" si="18"/>
        <v>625801.1499999999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52600</v>
      </c>
      <c r="K53" s="86">
        <f t="shared" si="18"/>
        <v>0</v>
      </c>
      <c r="L53" s="86">
        <f t="shared" si="18"/>
        <v>56842.5</v>
      </c>
      <c r="M53" s="86">
        <f t="shared" si="18"/>
        <v>75064</v>
      </c>
      <c r="N53" s="86">
        <f t="shared" si="18"/>
        <v>0</v>
      </c>
      <c r="O53" s="86">
        <f t="shared" si="18"/>
        <v>93968.78</v>
      </c>
      <c r="P53" s="86">
        <f t="shared" si="18"/>
        <v>4900</v>
      </c>
      <c r="Q53" s="86">
        <f t="shared" si="18"/>
        <v>0</v>
      </c>
      <c r="R53" s="86">
        <f t="shared" si="18"/>
        <v>5353.5199999999995</v>
      </c>
      <c r="S53" s="86">
        <f t="shared" si="18"/>
        <v>4200</v>
      </c>
      <c r="T53" s="86">
        <f t="shared" si="18"/>
        <v>0</v>
      </c>
      <c r="U53" s="86">
        <f t="shared" si="18"/>
        <v>6973.08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6000</v>
      </c>
      <c r="Z53" s="86">
        <f t="shared" si="18"/>
        <v>0</v>
      </c>
      <c r="AA53" s="86">
        <f t="shared" si="18"/>
        <v>6000</v>
      </c>
      <c r="AB53" s="86">
        <f t="shared" si="18"/>
        <v>473047</v>
      </c>
      <c r="AC53" s="86">
        <f t="shared" si="18"/>
        <v>0</v>
      </c>
      <c r="AD53" s="86">
        <f t="shared" si="18"/>
        <v>485513.5</v>
      </c>
      <c r="AE53" s="86">
        <f t="shared" si="18"/>
        <v>144894</v>
      </c>
      <c r="AF53" s="86">
        <f t="shared" si="18"/>
        <v>0</v>
      </c>
      <c r="AG53" s="86">
        <f t="shared" si="18"/>
        <v>219040.16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79135</v>
      </c>
      <c r="AL53" s="86">
        <f t="shared" si="19"/>
        <v>0</v>
      </c>
      <c r="AM53" s="86">
        <f t="shared" si="19"/>
        <v>89136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21693</v>
      </c>
      <c r="BJ53" s="86">
        <f t="shared" si="19"/>
        <v>0</v>
      </c>
      <c r="BK53" s="86">
        <f t="shared" si="19"/>
        <v>3500</v>
      </c>
      <c r="BL53" s="86">
        <f t="shared" si="19"/>
        <v>87888</v>
      </c>
      <c r="BM53" s="86">
        <f t="shared" si="19"/>
        <v>0</v>
      </c>
      <c r="BN53" s="86">
        <f t="shared" si="19"/>
        <v>87888</v>
      </c>
      <c r="BO53" s="86">
        <f t="shared" si="19"/>
        <v>292196</v>
      </c>
      <c r="BP53" s="86">
        <f t="shared" si="19"/>
        <v>0</v>
      </c>
      <c r="BQ53" s="86">
        <f t="shared" si="19"/>
        <v>292196</v>
      </c>
      <c r="BR53" s="86">
        <f t="shared" si="19"/>
        <v>300000</v>
      </c>
      <c r="BS53" s="86">
        <f t="shared" si="19"/>
        <v>0</v>
      </c>
      <c r="BT53" s="86">
        <f t="shared" si="19"/>
        <v>310602.37</v>
      </c>
      <c r="BU53" s="86">
        <f>BU8</f>
        <v>0</v>
      </c>
      <c r="BV53" s="102">
        <f>BV8+BV20+BV28+BV35+BV42+BV46+BV51</f>
        <v>2058721</v>
      </c>
      <c r="BW53" s="87">
        <f>BW20+BW28+BW35+BW42+BW46+BW51</f>
        <v>0</v>
      </c>
      <c r="BX53" s="87">
        <f>BX20+BX28+BX35+BX42+BX46+BX51</f>
        <v>2282815.06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207804</v>
      </c>
      <c r="E10" s="89">
        <v>0</v>
      </c>
      <c r="F10" s="90"/>
      <c r="G10" s="88"/>
      <c r="H10" s="89"/>
      <c r="I10" s="90"/>
      <c r="J10" s="97">
        <v>47386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255190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17610</v>
      </c>
      <c r="E11" s="89">
        <v>0</v>
      </c>
      <c r="F11" s="90"/>
      <c r="G11" s="88"/>
      <c r="H11" s="89"/>
      <c r="I11" s="90"/>
      <c r="J11" s="97">
        <v>3202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21312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99182</v>
      </c>
      <c r="E12" s="89">
        <v>0</v>
      </c>
      <c r="F12" s="90"/>
      <c r="G12" s="88"/>
      <c r="H12" s="89"/>
      <c r="I12" s="90"/>
      <c r="J12" s="97">
        <v>1700</v>
      </c>
      <c r="K12" s="89">
        <v>0</v>
      </c>
      <c r="L12" s="101"/>
      <c r="M12" s="91">
        <v>10450</v>
      </c>
      <c r="N12" s="89">
        <v>0</v>
      </c>
      <c r="O12" s="90"/>
      <c r="P12" s="91">
        <v>4700</v>
      </c>
      <c r="Q12" s="89">
        <v>0</v>
      </c>
      <c r="R12" s="90"/>
      <c r="S12" s="91">
        <v>3200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115747</v>
      </c>
      <c r="AC12" s="89">
        <v>0</v>
      </c>
      <c r="AD12" s="90"/>
      <c r="AE12" s="91">
        <v>65972</v>
      </c>
      <c r="AF12" s="89">
        <v>0</v>
      </c>
      <c r="AG12" s="90"/>
      <c r="AH12" s="91"/>
      <c r="AI12" s="89"/>
      <c r="AJ12" s="90"/>
      <c r="AK12" s="91">
        <v>8500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309451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15903</v>
      </c>
      <c r="E13" s="89">
        <v>0</v>
      </c>
      <c r="F13" s="90"/>
      <c r="G13" s="88"/>
      <c r="H13" s="89"/>
      <c r="I13" s="90"/>
      <c r="J13" s="97">
        <v>312</v>
      </c>
      <c r="K13" s="89">
        <v>0</v>
      </c>
      <c r="L13" s="101"/>
      <c r="M13" s="91">
        <v>62530</v>
      </c>
      <c r="N13" s="89">
        <v>0</v>
      </c>
      <c r="O13" s="90"/>
      <c r="P13" s="91">
        <v>200</v>
      </c>
      <c r="Q13" s="89">
        <v>0</v>
      </c>
      <c r="R13" s="90"/>
      <c r="S13" s="91">
        <v>1000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7300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70635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157880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33536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33536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21661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33761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353499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52600</v>
      </c>
      <c r="K20" s="78">
        <f t="shared" si="1"/>
        <v>0</v>
      </c>
      <c r="L20" s="77">
        <f t="shared" si="1"/>
        <v>0</v>
      </c>
      <c r="M20" s="98">
        <f t="shared" si="1"/>
        <v>72980</v>
      </c>
      <c r="N20" s="78">
        <f t="shared" si="1"/>
        <v>0</v>
      </c>
      <c r="O20" s="77">
        <f t="shared" si="1"/>
        <v>0</v>
      </c>
      <c r="P20" s="98">
        <f t="shared" si="1"/>
        <v>4900</v>
      </c>
      <c r="Q20" s="78">
        <f t="shared" si="1"/>
        <v>0</v>
      </c>
      <c r="R20" s="77">
        <f t="shared" si="1"/>
        <v>0</v>
      </c>
      <c r="S20" s="98">
        <f t="shared" si="1"/>
        <v>4200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123047</v>
      </c>
      <c r="AC20" s="78">
        <f t="shared" si="1"/>
        <v>0</v>
      </c>
      <c r="AD20" s="77">
        <f t="shared" si="1"/>
        <v>0</v>
      </c>
      <c r="AE20" s="98">
        <f t="shared" si="1"/>
        <v>67572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79135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21661</v>
      </c>
      <c r="BJ20" s="78">
        <f t="shared" si="1"/>
        <v>0</v>
      </c>
      <c r="BK20" s="77">
        <f t="shared" si="1"/>
        <v>0</v>
      </c>
      <c r="BL20" s="98">
        <f t="shared" si="1"/>
        <v>33536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813130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150000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5000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150000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54352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54352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54352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54352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90000</v>
      </c>
      <c r="BS50" s="89">
        <v>0</v>
      </c>
      <c r="BT50" s="101"/>
      <c r="BU50" s="76"/>
      <c r="BV50" s="85">
        <f t="shared" si="9"/>
        <v>90000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353499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52600</v>
      </c>
      <c r="K53" s="86">
        <f t="shared" si="11"/>
        <v>0</v>
      </c>
      <c r="L53" s="86">
        <f t="shared" si="11"/>
        <v>0</v>
      </c>
      <c r="M53" s="86">
        <f t="shared" si="11"/>
        <v>72980</v>
      </c>
      <c r="N53" s="86">
        <f t="shared" si="11"/>
        <v>0</v>
      </c>
      <c r="O53" s="86">
        <f t="shared" si="11"/>
        <v>0</v>
      </c>
      <c r="P53" s="86">
        <f t="shared" si="11"/>
        <v>4900</v>
      </c>
      <c r="Q53" s="86">
        <f t="shared" si="11"/>
        <v>0</v>
      </c>
      <c r="R53" s="86">
        <f t="shared" si="11"/>
        <v>0</v>
      </c>
      <c r="S53" s="86">
        <f t="shared" si="11"/>
        <v>4200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273047</v>
      </c>
      <c r="AC53" s="86">
        <f t="shared" si="11"/>
        <v>0</v>
      </c>
      <c r="AD53" s="86">
        <f t="shared" si="11"/>
        <v>0</v>
      </c>
      <c r="AE53" s="86">
        <f t="shared" si="11"/>
        <v>72572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79135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21661</v>
      </c>
      <c r="BJ53" s="86">
        <f t="shared" si="11"/>
        <v>0</v>
      </c>
      <c r="BK53" s="86">
        <f t="shared" si="11"/>
        <v>0</v>
      </c>
      <c r="BL53" s="86">
        <f t="shared" si="11"/>
        <v>87888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1322482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207804</v>
      </c>
      <c r="E10" s="89">
        <v>0</v>
      </c>
      <c r="F10" s="90"/>
      <c r="G10" s="88"/>
      <c r="H10" s="89"/>
      <c r="I10" s="90"/>
      <c r="J10" s="97">
        <v>47386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255190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17610</v>
      </c>
      <c r="E11" s="89">
        <v>0</v>
      </c>
      <c r="F11" s="90"/>
      <c r="G11" s="88"/>
      <c r="H11" s="89"/>
      <c r="I11" s="90"/>
      <c r="J11" s="97">
        <v>3202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21312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99182</v>
      </c>
      <c r="E12" s="89">
        <v>0</v>
      </c>
      <c r="F12" s="90"/>
      <c r="G12" s="88"/>
      <c r="H12" s="89"/>
      <c r="I12" s="90"/>
      <c r="J12" s="97">
        <v>1700</v>
      </c>
      <c r="K12" s="89">
        <v>0</v>
      </c>
      <c r="L12" s="101"/>
      <c r="M12" s="91">
        <v>10450</v>
      </c>
      <c r="N12" s="89">
        <v>0</v>
      </c>
      <c r="O12" s="90"/>
      <c r="P12" s="91">
        <v>4700</v>
      </c>
      <c r="Q12" s="89">
        <v>0</v>
      </c>
      <c r="R12" s="90"/>
      <c r="S12" s="91">
        <v>3200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115747</v>
      </c>
      <c r="AC12" s="89">
        <v>0</v>
      </c>
      <c r="AD12" s="90"/>
      <c r="AE12" s="91">
        <v>67179</v>
      </c>
      <c r="AF12" s="89">
        <v>0</v>
      </c>
      <c r="AG12" s="90"/>
      <c r="AH12" s="91"/>
      <c r="AI12" s="89"/>
      <c r="AJ12" s="90"/>
      <c r="AK12" s="91">
        <v>8500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310658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15903</v>
      </c>
      <c r="E13" s="89">
        <v>0</v>
      </c>
      <c r="F13" s="90"/>
      <c r="G13" s="88"/>
      <c r="H13" s="89"/>
      <c r="I13" s="90"/>
      <c r="J13" s="97">
        <v>312</v>
      </c>
      <c r="K13" s="89">
        <v>0</v>
      </c>
      <c r="L13" s="101"/>
      <c r="M13" s="91">
        <v>62530</v>
      </c>
      <c r="N13" s="89">
        <v>0</v>
      </c>
      <c r="O13" s="90"/>
      <c r="P13" s="91">
        <v>200</v>
      </c>
      <c r="Q13" s="89">
        <v>0</v>
      </c>
      <c r="R13" s="90"/>
      <c r="S13" s="91">
        <v>1000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7300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70635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157880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31076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31076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22644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34744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353499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52600</v>
      </c>
      <c r="K20" s="78">
        <f t="shared" si="1"/>
        <v>0</v>
      </c>
      <c r="L20" s="77">
        <f t="shared" si="1"/>
        <v>0</v>
      </c>
      <c r="M20" s="98">
        <f t="shared" si="1"/>
        <v>72980</v>
      </c>
      <c r="N20" s="78">
        <f t="shared" si="1"/>
        <v>0</v>
      </c>
      <c r="O20" s="77">
        <f t="shared" si="1"/>
        <v>0</v>
      </c>
      <c r="P20" s="98">
        <f t="shared" si="1"/>
        <v>4900</v>
      </c>
      <c r="Q20" s="78">
        <f t="shared" si="1"/>
        <v>0</v>
      </c>
      <c r="R20" s="77">
        <f t="shared" si="1"/>
        <v>0</v>
      </c>
      <c r="S20" s="98">
        <f t="shared" si="1"/>
        <v>4200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123047</v>
      </c>
      <c r="AC20" s="78">
        <f t="shared" si="1"/>
        <v>0</v>
      </c>
      <c r="AD20" s="77">
        <f t="shared" si="1"/>
        <v>0</v>
      </c>
      <c r="AE20" s="98">
        <f t="shared" si="1"/>
        <v>68779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79135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22644</v>
      </c>
      <c r="BJ20" s="78">
        <f t="shared" si="1"/>
        <v>0</v>
      </c>
      <c r="BK20" s="77">
        <f t="shared" si="1"/>
        <v>0</v>
      </c>
      <c r="BL20" s="98">
        <f t="shared" si="1"/>
        <v>31076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812860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5000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54622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54622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54622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54622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90000</v>
      </c>
      <c r="BS50" s="89">
        <v>0</v>
      </c>
      <c r="BT50" s="101"/>
      <c r="BU50" s="76"/>
      <c r="BV50" s="85">
        <f t="shared" si="9"/>
        <v>90000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353499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52600</v>
      </c>
      <c r="K53" s="86">
        <f t="shared" si="11"/>
        <v>0</v>
      </c>
      <c r="L53" s="86">
        <f t="shared" si="11"/>
        <v>0</v>
      </c>
      <c r="M53" s="86">
        <f t="shared" si="11"/>
        <v>72980</v>
      </c>
      <c r="N53" s="86">
        <f t="shared" si="11"/>
        <v>0</v>
      </c>
      <c r="O53" s="86">
        <f t="shared" si="11"/>
        <v>0</v>
      </c>
      <c r="P53" s="86">
        <f t="shared" si="11"/>
        <v>4900</v>
      </c>
      <c r="Q53" s="86">
        <f t="shared" si="11"/>
        <v>0</v>
      </c>
      <c r="R53" s="86">
        <f t="shared" si="11"/>
        <v>0</v>
      </c>
      <c r="S53" s="86">
        <f t="shared" si="11"/>
        <v>4200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123047</v>
      </c>
      <c r="AC53" s="86">
        <f t="shared" si="11"/>
        <v>0</v>
      </c>
      <c r="AD53" s="86">
        <f t="shared" si="11"/>
        <v>0</v>
      </c>
      <c r="AE53" s="86">
        <f t="shared" si="11"/>
        <v>73779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79135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22644</v>
      </c>
      <c r="BJ53" s="86">
        <f t="shared" si="11"/>
        <v>0</v>
      </c>
      <c r="BK53" s="86">
        <f t="shared" si="11"/>
        <v>0</v>
      </c>
      <c r="BL53" s="86">
        <f t="shared" si="11"/>
        <v>85698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1172482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2019-04-12T12:31:16Z</dcterms:modified>
  <cp:category/>
  <cp:version/>
  <cp:contentType/>
  <cp:contentStatus/>
</cp:coreProperties>
</file>