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<sst xmlns="http://schemas.openxmlformats.org/spreadsheetml/2006/main" count="870" uniqueCount="151">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</sst>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8762.5</v>
      </c>
      <c r="E5" s="38"/>
    </row>
    <row r="6" spans="2:5" ht="15">
      <c r="B6" s="8"/>
      <c r="C6" s="5" t="s">
        <v>5</v>
      </c>
      <c r="D6" s="39">
        <v>9624.25</v>
      </c>
      <c r="E6" s="40"/>
    </row>
    <row r="7" spans="2:5" ht="15">
      <c r="B7" s="8"/>
      <c r="C7" s="5" t="s">
        <v>6</v>
      </c>
      <c r="D7" s="39">
        <v>20000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514426.57</v>
      </c>
      <c r="E10" s="45">
        <v>747379.9500000001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148689.33</v>
      </c>
      <c r="E14" s="45">
        <v>148689.33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663115.9</v>
      </c>
      <c r="E16" s="51">
        <f>E10+E11+E12+E13+E14+E15</f>
        <v>896069.28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56804.62000000001</v>
      </c>
      <c r="E18" s="45">
        <v>80089.79</v>
      </c>
    </row>
    <row r="19" spans="2:5" ht="15">
      <c r="B19" s="13">
        <v>20102</v>
      </c>
      <c r="C19" s="54" t="s">
        <v>21</v>
      </c>
      <c r="D19" s="39">
        <v>6400</v>
      </c>
      <c r="E19" s="50">
        <v>6400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63204.62000000001</v>
      </c>
      <c r="E23" s="51">
        <f>E18+E19+E20+E21+E22</f>
        <v>86489.79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48370.68</v>
      </c>
      <c r="E25" s="45">
        <v>55627.270000000004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17351</v>
      </c>
      <c r="E29" s="50">
        <v>17375.07</v>
      </c>
    </row>
    <row r="30" spans="2:5" ht="15.75" thickBot="1">
      <c r="B30" s="16">
        <v>30000</v>
      </c>
      <c r="C30" s="15" t="s">
        <v>32</v>
      </c>
      <c r="D30" s="48">
        <f>D25+D26+D27+D28+D29</f>
        <v>65721.68</v>
      </c>
      <c r="E30" s="51">
        <f>E25+E26+E27+E28+E29</f>
        <v>73002.34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54600</v>
      </c>
    </row>
    <row r="34" spans="2:5" ht="15">
      <c r="B34" s="13">
        <v>40300</v>
      </c>
      <c r="C34" s="54" t="s">
        <v>37</v>
      </c>
      <c r="D34" s="61">
        <v>0</v>
      </c>
      <c r="E34" s="45">
        <v>186302.37</v>
      </c>
    </row>
    <row r="35" spans="2:5" ht="15">
      <c r="B35" s="13">
        <v>40400</v>
      </c>
      <c r="C35" s="54" t="s">
        <v>38</v>
      </c>
      <c r="D35" s="39">
        <v>1000</v>
      </c>
      <c r="E35" s="45">
        <v>1000</v>
      </c>
    </row>
    <row r="36" spans="2:5" ht="15">
      <c r="B36" s="13">
        <v>40500</v>
      </c>
      <c r="C36" s="54" t="s">
        <v>39</v>
      </c>
      <c r="D36" s="49">
        <v>19339.760000000002</v>
      </c>
      <c r="E36" s="50">
        <v>19339.760000000002</v>
      </c>
    </row>
    <row r="37" spans="2:5" ht="15.75" thickBot="1">
      <c r="B37" s="16">
        <v>40000</v>
      </c>
      <c r="C37" s="15" t="s">
        <v>40</v>
      </c>
      <c r="D37" s="48">
        <f>D32+D33+D34+D35+D36</f>
        <v>20339.760000000002</v>
      </c>
      <c r="E37" s="51">
        <f>E32+E33+E34+E35+E36</f>
        <v>261242.13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12133.119999999999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12133.119999999999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198500</v>
      </c>
      <c r="E54" s="45">
        <v>200383.05</v>
      </c>
    </row>
    <row r="55" spans="2:5" ht="15">
      <c r="B55" s="13">
        <v>90200</v>
      </c>
      <c r="C55" s="54" t="s">
        <v>62</v>
      </c>
      <c r="D55" s="61">
        <v>48000</v>
      </c>
      <c r="E55" s="62">
        <v>51163.54</v>
      </c>
    </row>
    <row r="56" spans="2:5" ht="15.75" thickBot="1">
      <c r="B56" s="16">
        <v>90000</v>
      </c>
      <c r="C56" s="15" t="s">
        <v>63</v>
      </c>
      <c r="D56" s="48">
        <f>D54+D55</f>
        <v>246500</v>
      </c>
      <c r="E56" s="51">
        <f>E54+E55</f>
        <v>251546.59</v>
      </c>
    </row>
    <row r="57" spans="2:5" ht="16.5" thickBot="1" thickTop="1">
      <c r="B57" s="109" t="s">
        <v>64</v>
      </c>
      <c r="C57" s="110"/>
      <c r="D57" s="52">
        <f>D16+D23+D30+D37+D43+D49+D52+D56</f>
        <v>1058881.96</v>
      </c>
      <c r="E57" s="55">
        <f>E16+E23+E30+E37+E43+E49+E52+E56</f>
        <v>1580483.2500000002</v>
      </c>
    </row>
    <row r="58" spans="2:5" ht="16.5" thickBot="1" thickTop="1">
      <c r="B58" s="109" t="s">
        <v>65</v>
      </c>
      <c r="C58" s="110"/>
      <c r="D58" s="52">
        <f>D57+D5+D6+D7+D8</f>
        <v>1097268.71</v>
      </c>
      <c r="E58" s="55">
        <f>E57+E5+E6+E7+E8</f>
        <v>1580483.2500000002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507884.27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152362.38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660246.65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47335.350000000006</v>
      </c>
      <c r="E18" s="45"/>
    </row>
    <row r="19" spans="2:5" ht="15">
      <c r="B19" s="13">
        <v>20102</v>
      </c>
      <c r="C19" s="54" t="s">
        <v>21</v>
      </c>
      <c r="D19" s="39">
        <v>6400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53735.350000000006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52705.68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11371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64076.68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13500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198500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246500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1039058.68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1039058.68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506914.32999999996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152362.38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659276.71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47335.350000000006</v>
      </c>
      <c r="E18" s="45"/>
    </row>
    <row r="19" spans="2:5" ht="15">
      <c r="B19" s="13">
        <v>20102</v>
      </c>
      <c r="C19" s="54" t="s">
        <v>21</v>
      </c>
      <c r="D19" s="39">
        <v>6400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53735.350000000006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51705.68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11371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63076.68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</v>
      </c>
      <c r="E35" s="45"/>
    </row>
    <row r="36" spans="2:5" ht="15">
      <c r="B36" s="13">
        <v>40500</v>
      </c>
      <c r="C36" s="54" t="s">
        <v>39</v>
      </c>
      <c r="D36" s="49">
        <v>13500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198500</v>
      </c>
      <c r="E54" s="45"/>
    </row>
    <row r="55" spans="2:5" ht="15">
      <c r="B55" s="13">
        <v>90200</v>
      </c>
      <c r="C55" s="54" t="s">
        <v>62</v>
      </c>
      <c r="D55" s="61">
        <v>48000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246500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1037088.74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1037088.74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172801.53</v>
      </c>
      <c r="E10" s="89">
        <v>0</v>
      </c>
      <c r="F10" s="90">
        <v>173560.28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5871.8099999999995</v>
      </c>
      <c r="AC10" s="89">
        <v>0</v>
      </c>
      <c r="AD10" s="90">
        <v>5871.8099999999995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178673.34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179432.09</v>
      </c>
    </row>
    <row r="11" spans="2:76" ht="15">
      <c r="B11" s="13">
        <v>102</v>
      </c>
      <c r="C11" s="25" t="s">
        <v>92</v>
      </c>
      <c r="D11" s="88">
        <v>10507.640000000001</v>
      </c>
      <c r="E11" s="89">
        <v>0</v>
      </c>
      <c r="F11" s="90">
        <v>10507.640000000001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150</v>
      </c>
      <c r="N11" s="89">
        <v>0</v>
      </c>
      <c r="O11" s="90">
        <v>150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394.5</v>
      </c>
      <c r="AC11" s="89">
        <v>0</v>
      </c>
      <c r="AD11" s="90">
        <v>394.5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11052.140000000001</v>
      </c>
      <c r="BW11" s="77">
        <f t="shared" si="1"/>
        <v>0</v>
      </c>
      <c r="BX11" s="79">
        <f t="shared" si="2"/>
        <v>11052.140000000001</v>
      </c>
    </row>
    <row r="12" spans="2:76" ht="15">
      <c r="B12" s="13">
        <v>103</v>
      </c>
      <c r="C12" s="25" t="s">
        <v>93</v>
      </c>
      <c r="D12" s="88">
        <v>91638.01</v>
      </c>
      <c r="E12" s="89">
        <v>0</v>
      </c>
      <c r="F12" s="90">
        <v>131392.31</v>
      </c>
      <c r="G12" s="88"/>
      <c r="H12" s="89"/>
      <c r="I12" s="90"/>
      <c r="J12" s="97"/>
      <c r="K12" s="89"/>
      <c r="L12" s="101"/>
      <c r="M12" s="91">
        <v>3960</v>
      </c>
      <c r="N12" s="89">
        <v>0</v>
      </c>
      <c r="O12" s="90">
        <v>3960</v>
      </c>
      <c r="P12" s="91">
        <v>15793</v>
      </c>
      <c r="Q12" s="89">
        <v>0</v>
      </c>
      <c r="R12" s="90">
        <v>19105.34</v>
      </c>
      <c r="S12" s="91"/>
      <c r="T12" s="89"/>
      <c r="U12" s="90"/>
      <c r="V12" s="91"/>
      <c r="W12" s="89"/>
      <c r="X12" s="90"/>
      <c r="Y12" s="91">
        <v>292</v>
      </c>
      <c r="Z12" s="89">
        <v>0</v>
      </c>
      <c r="AA12" s="90">
        <v>414.34000000000003</v>
      </c>
      <c r="AB12" s="91">
        <v>131733.05</v>
      </c>
      <c r="AC12" s="89">
        <v>0</v>
      </c>
      <c r="AD12" s="90">
        <v>145114.58000000002</v>
      </c>
      <c r="AE12" s="91">
        <v>54247</v>
      </c>
      <c r="AF12" s="89">
        <v>0</v>
      </c>
      <c r="AG12" s="90">
        <v>56724.49</v>
      </c>
      <c r="AH12" s="91"/>
      <c r="AI12" s="89"/>
      <c r="AJ12" s="90"/>
      <c r="AK12" s="91">
        <v>12324</v>
      </c>
      <c r="AL12" s="89">
        <v>0</v>
      </c>
      <c r="AM12" s="90">
        <v>13890</v>
      </c>
      <c r="AN12" s="91">
        <v>200</v>
      </c>
      <c r="AO12" s="89">
        <v>0</v>
      </c>
      <c r="AP12" s="90">
        <v>200</v>
      </c>
      <c r="AQ12" s="91">
        <v>1000</v>
      </c>
      <c r="AR12" s="89">
        <v>0</v>
      </c>
      <c r="AS12" s="90">
        <v>1829.6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311187.06</v>
      </c>
      <c r="BW12" s="77">
        <f t="shared" si="1"/>
        <v>0</v>
      </c>
      <c r="BX12" s="79">
        <f t="shared" si="2"/>
        <v>372630.66</v>
      </c>
    </row>
    <row r="13" spans="2:76" ht="15">
      <c r="B13" s="13">
        <v>104</v>
      </c>
      <c r="C13" s="25" t="s">
        <v>19</v>
      </c>
      <c r="D13" s="88">
        <v>64752.22</v>
      </c>
      <c r="E13" s="89">
        <v>0</v>
      </c>
      <c r="F13" s="90">
        <v>69112.77</v>
      </c>
      <c r="G13" s="88"/>
      <c r="H13" s="89"/>
      <c r="I13" s="90"/>
      <c r="J13" s="97"/>
      <c r="K13" s="89"/>
      <c r="L13" s="101"/>
      <c r="M13" s="91">
        <v>23500</v>
      </c>
      <c r="N13" s="89">
        <v>0</v>
      </c>
      <c r="O13" s="90">
        <v>28510.760000000002</v>
      </c>
      <c r="P13" s="91">
        <v>10452.73</v>
      </c>
      <c r="Q13" s="89">
        <v>0</v>
      </c>
      <c r="R13" s="90">
        <v>15002.48</v>
      </c>
      <c r="S13" s="91"/>
      <c r="T13" s="89"/>
      <c r="U13" s="90"/>
      <c r="V13" s="91"/>
      <c r="W13" s="89"/>
      <c r="X13" s="90"/>
      <c r="Y13" s="91">
        <v>2000</v>
      </c>
      <c r="Z13" s="89">
        <v>0</v>
      </c>
      <c r="AA13" s="90">
        <v>2000</v>
      </c>
      <c r="AB13" s="91">
        <v>48737.72</v>
      </c>
      <c r="AC13" s="89">
        <v>0</v>
      </c>
      <c r="AD13" s="90">
        <v>52453.450000000004</v>
      </c>
      <c r="AE13" s="91"/>
      <c r="AF13" s="89"/>
      <c r="AG13" s="90"/>
      <c r="AH13" s="91"/>
      <c r="AI13" s="89"/>
      <c r="AJ13" s="90"/>
      <c r="AK13" s="91">
        <v>29370</v>
      </c>
      <c r="AL13" s="89">
        <v>0</v>
      </c>
      <c r="AM13" s="90">
        <v>30212.82</v>
      </c>
      <c r="AN13" s="91"/>
      <c r="AO13" s="89"/>
      <c r="AP13" s="90"/>
      <c r="AQ13" s="91"/>
      <c r="AR13" s="89"/>
      <c r="AS13" s="90"/>
      <c r="AT13" s="91">
        <v>453</v>
      </c>
      <c r="AU13" s="89">
        <v>0</v>
      </c>
      <c r="AV13" s="90">
        <v>453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179265.66999999998</v>
      </c>
      <c r="BW13" s="77">
        <f t="shared" si="1"/>
        <v>0</v>
      </c>
      <c r="BX13" s="79">
        <f t="shared" si="2"/>
        <v>197745.28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2134.9700000000003</v>
      </c>
      <c r="Z16" s="89">
        <v>0</v>
      </c>
      <c r="AA16" s="101">
        <v>2134.9700000000003</v>
      </c>
      <c r="AB16" s="91">
        <v>5357.81</v>
      </c>
      <c r="AC16" s="89">
        <v>0</v>
      </c>
      <c r="AD16" s="90">
        <v>5357.81</v>
      </c>
      <c r="AE16" s="97">
        <v>6999.710000000001</v>
      </c>
      <c r="AF16" s="89">
        <v>0</v>
      </c>
      <c r="AG16" s="101">
        <v>6999.710000000001</v>
      </c>
      <c r="AH16" s="97"/>
      <c r="AI16" s="89"/>
      <c r="AJ16" s="101"/>
      <c r="AK16" s="97">
        <v>261.24</v>
      </c>
      <c r="AL16" s="89">
        <v>0</v>
      </c>
      <c r="AM16" s="101">
        <v>261.24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14753.730000000001</v>
      </c>
      <c r="BW16" s="77">
        <f t="shared" si="1"/>
        <v>0</v>
      </c>
      <c r="BX16" s="79">
        <f t="shared" si="2"/>
        <v>14753.730000000001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1400</v>
      </c>
      <c r="E18" s="89">
        <v>0</v>
      </c>
      <c r="F18" s="90">
        <v>1511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</v>
      </c>
      <c r="BW18" s="77">
        <f t="shared" si="1"/>
        <v>0</v>
      </c>
      <c r="BX18" s="79">
        <f t="shared" si="2"/>
        <v>1511</v>
      </c>
    </row>
    <row r="19" spans="2:76" ht="15">
      <c r="B19" s="13">
        <v>110</v>
      </c>
      <c r="C19" s="25" t="s">
        <v>98</v>
      </c>
      <c r="D19" s="88">
        <v>26382.75</v>
      </c>
      <c r="E19" s="89">
        <v>0</v>
      </c>
      <c r="F19" s="90">
        <v>29706.77</v>
      </c>
      <c r="G19" s="88"/>
      <c r="H19" s="89"/>
      <c r="I19" s="90"/>
      <c r="J19" s="97"/>
      <c r="K19" s="89"/>
      <c r="L19" s="101"/>
      <c r="M19" s="97">
        <v>942</v>
      </c>
      <c r="N19" s="89">
        <v>0</v>
      </c>
      <c r="O19" s="101">
        <v>942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40013.299999999996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67338.04999999999</v>
      </c>
      <c r="BW19" s="77">
        <f t="shared" si="1"/>
        <v>0</v>
      </c>
      <c r="BX19" s="79">
        <f t="shared" si="2"/>
        <v>30648.77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367482.15</v>
      </c>
      <c r="E20" s="78">
        <f t="shared" si="3"/>
        <v>0</v>
      </c>
      <c r="F20" s="79">
        <f t="shared" si="3"/>
        <v>415790.77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28552</v>
      </c>
      <c r="N20" s="78">
        <f t="shared" si="3"/>
        <v>0</v>
      </c>
      <c r="O20" s="77">
        <f t="shared" si="3"/>
        <v>33562.76</v>
      </c>
      <c r="P20" s="98">
        <f t="shared" si="3"/>
        <v>26245.73</v>
      </c>
      <c r="Q20" s="78">
        <f t="shared" si="3"/>
        <v>0</v>
      </c>
      <c r="R20" s="77">
        <f t="shared" si="3"/>
        <v>34107.82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4426.97</v>
      </c>
      <c r="Z20" s="78">
        <f t="shared" si="3"/>
        <v>0</v>
      </c>
      <c r="AA20" s="77">
        <f t="shared" si="3"/>
        <v>4549.31</v>
      </c>
      <c r="AB20" s="98">
        <f t="shared" si="3"/>
        <v>192094.88999999998</v>
      </c>
      <c r="AC20" s="78">
        <f t="shared" si="3"/>
        <v>0</v>
      </c>
      <c r="AD20" s="77">
        <f t="shared" si="3"/>
        <v>209192.15000000002</v>
      </c>
      <c r="AE20" s="98">
        <f t="shared" si="3"/>
        <v>61246.71</v>
      </c>
      <c r="AF20" s="78">
        <f t="shared" si="3"/>
        <v>0</v>
      </c>
      <c r="AG20" s="77">
        <f t="shared" si="3"/>
        <v>63724.2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41955.24</v>
      </c>
      <c r="AL20" s="78">
        <f t="shared" si="3"/>
        <v>0</v>
      </c>
      <c r="AM20" s="77">
        <f t="shared" si="3"/>
        <v>44364.06</v>
      </c>
      <c r="AN20" s="98">
        <f t="shared" si="3"/>
        <v>200</v>
      </c>
      <c r="AO20" s="78">
        <f t="shared" si="3"/>
        <v>0</v>
      </c>
      <c r="AP20" s="77">
        <f t="shared" si="3"/>
        <v>200</v>
      </c>
      <c r="AQ20" s="98">
        <f t="shared" si="3"/>
        <v>1000</v>
      </c>
      <c r="AR20" s="78">
        <f t="shared" si="3"/>
        <v>0</v>
      </c>
      <c r="AS20" s="77">
        <f t="shared" si="3"/>
        <v>1829.6</v>
      </c>
      <c r="AT20" s="98">
        <f t="shared" si="3"/>
        <v>453</v>
      </c>
      <c r="AU20" s="78">
        <f t="shared" si="3"/>
        <v>0</v>
      </c>
      <c r="AV20" s="77">
        <f t="shared" si="3"/>
        <v>453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40013.299999999996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763669.99</v>
      </c>
      <c r="BW20" s="77">
        <f>BW10+BW11+BW12+BW13+BW14+BW15+BW16+BW17+BW18+BW19</f>
        <v>0</v>
      </c>
      <c r="BX20" s="95">
        <f>BX10+BX11+BX12+BX13+BX14+BX15+BX16+BX17+BX18+BX19</f>
        <v>807773.67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2500</v>
      </c>
      <c r="Z23" s="89">
        <v>0</v>
      </c>
      <c r="AA23" s="101">
        <v>2500</v>
      </c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2500</v>
      </c>
      <c r="BW23" s="77">
        <f t="shared" si="4"/>
        <v>0</v>
      </c>
      <c r="BX23" s="79">
        <f t="shared" si="4"/>
        <v>2500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>
        <v>20000</v>
      </c>
      <c r="K24" s="89">
        <v>0</v>
      </c>
      <c r="L24" s="101">
        <v>20000</v>
      </c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20479.52</v>
      </c>
      <c r="Z24" s="89">
        <v>0</v>
      </c>
      <c r="AA24" s="101">
        <v>21226.55</v>
      </c>
      <c r="AB24" s="97"/>
      <c r="AC24" s="89"/>
      <c r="AD24" s="101"/>
      <c r="AE24" s="97">
        <v>5984.49</v>
      </c>
      <c r="AF24" s="89">
        <v>0</v>
      </c>
      <c r="AG24" s="101">
        <v>60803.479999999996</v>
      </c>
      <c r="AH24" s="97"/>
      <c r="AI24" s="89"/>
      <c r="AJ24" s="101"/>
      <c r="AK24" s="97">
        <v>1000</v>
      </c>
      <c r="AL24" s="89">
        <v>0</v>
      </c>
      <c r="AM24" s="101">
        <v>1000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47464.01</v>
      </c>
      <c r="BW24" s="77">
        <f t="shared" si="4"/>
        <v>0</v>
      </c>
      <c r="BX24" s="79">
        <f t="shared" si="4"/>
        <v>103030.03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12563.07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12563.07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20000</v>
      </c>
      <c r="K28" s="78">
        <f t="shared" si="5"/>
        <v>0</v>
      </c>
      <c r="L28" s="77">
        <f t="shared" si="5"/>
        <v>20000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22979.52</v>
      </c>
      <c r="Z28" s="78">
        <f t="shared" si="5"/>
        <v>0</v>
      </c>
      <c r="AA28" s="77">
        <f t="shared" si="5"/>
        <v>23726.55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5984.49</v>
      </c>
      <c r="AF28" s="78">
        <f t="shared" si="5"/>
        <v>0</v>
      </c>
      <c r="AG28" s="77">
        <f t="shared" si="5"/>
        <v>73366.54999999999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</v>
      </c>
      <c r="AL28" s="78">
        <f t="shared" si="6"/>
        <v>0</v>
      </c>
      <c r="AM28" s="77">
        <f t="shared" si="6"/>
        <v>1000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49964.01</v>
      </c>
      <c r="BW28" s="77">
        <f>BW23+BW24+BW25+BW26+BW27</f>
        <v>0</v>
      </c>
      <c r="BX28" s="95">
        <f>BX23+BX24+BX25+BX26+BX27</f>
        <v>118093.1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37134.71000000001</v>
      </c>
      <c r="BM40" s="89">
        <v>0</v>
      </c>
      <c r="BN40" s="101">
        <v>37134.71000000001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37134.71000000001</v>
      </c>
      <c r="BW40" s="77">
        <f t="shared" si="10"/>
        <v>0</v>
      </c>
      <c r="BX40" s="79">
        <f t="shared" si="10"/>
        <v>37134.71000000001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37134.71000000001</v>
      </c>
      <c r="BM42" s="78">
        <f t="shared" si="12"/>
        <v>0</v>
      </c>
      <c r="BN42" s="77">
        <f t="shared" si="12"/>
        <v>37134.71000000001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37134.71000000001</v>
      </c>
      <c r="BW42" s="77">
        <f>BW38+BW39+BW40+BW41</f>
        <v>0</v>
      </c>
      <c r="BX42" s="95">
        <f>BX38+BX39+BX40+BX41</f>
        <v>37134.71000000001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198500</v>
      </c>
      <c r="BS49" s="89">
        <v>0</v>
      </c>
      <c r="BT49" s="101">
        <v>198500</v>
      </c>
      <c r="BU49" s="76"/>
      <c r="BV49" s="85">
        <f aca="true" t="shared" si="15" ref="BV49:BX50">D49+G49+J49+M49+P49+S49+V49+Y49+AB49+AE49+AH49+AK49+AN49+AQ49+AT49+AW49+AZ49+BC49+BF49+BI49+BL49+BO49+BR49</f>
        <v>198500</v>
      </c>
      <c r="BW49" s="77">
        <f t="shared" si="15"/>
        <v>0</v>
      </c>
      <c r="BX49" s="79">
        <f t="shared" si="15"/>
        <v>198500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>
        <v>50285.46</v>
      </c>
      <c r="BU50" s="76"/>
      <c r="BV50" s="85">
        <f t="shared" si="15"/>
        <v>48000</v>
      </c>
      <c r="BW50" s="77">
        <f t="shared" si="15"/>
        <v>0</v>
      </c>
      <c r="BX50" s="79">
        <f t="shared" si="15"/>
        <v>50285.46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246500</v>
      </c>
      <c r="BS51" s="78">
        <f>BS49+BS50</f>
        <v>0</v>
      </c>
      <c r="BT51" s="77">
        <f>BT49+BT50</f>
        <v>248785.46</v>
      </c>
      <c r="BU51" s="85"/>
      <c r="BV51" s="85">
        <f>BV49+BV50</f>
        <v>246500</v>
      </c>
      <c r="BW51" s="77">
        <f>BW49+BW50</f>
        <v>0</v>
      </c>
      <c r="BX51" s="95">
        <f>BX49+BX50</f>
        <v>248785.46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367482.15</v>
      </c>
      <c r="E53" s="86">
        <f t="shared" si="18"/>
        <v>0</v>
      </c>
      <c r="F53" s="86">
        <f t="shared" si="18"/>
        <v>415790.77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20000</v>
      </c>
      <c r="K53" s="86">
        <f t="shared" si="18"/>
        <v>0</v>
      </c>
      <c r="L53" s="86">
        <f t="shared" si="18"/>
        <v>20000</v>
      </c>
      <c r="M53" s="86">
        <f t="shared" si="18"/>
        <v>28552</v>
      </c>
      <c r="N53" s="86">
        <f t="shared" si="18"/>
        <v>0</v>
      </c>
      <c r="O53" s="86">
        <f t="shared" si="18"/>
        <v>33562.76</v>
      </c>
      <c r="P53" s="86">
        <f t="shared" si="18"/>
        <v>26245.73</v>
      </c>
      <c r="Q53" s="86">
        <f t="shared" si="18"/>
        <v>0</v>
      </c>
      <c r="R53" s="86">
        <f t="shared" si="18"/>
        <v>34107.82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27406.49</v>
      </c>
      <c r="Z53" s="86">
        <f t="shared" si="18"/>
        <v>0</v>
      </c>
      <c r="AA53" s="86">
        <f t="shared" si="18"/>
        <v>28275.86</v>
      </c>
      <c r="AB53" s="86">
        <f t="shared" si="18"/>
        <v>192094.88999999998</v>
      </c>
      <c r="AC53" s="86">
        <f t="shared" si="18"/>
        <v>0</v>
      </c>
      <c r="AD53" s="86">
        <f t="shared" si="18"/>
        <v>209192.15000000002</v>
      </c>
      <c r="AE53" s="86">
        <f t="shared" si="18"/>
        <v>67231.2</v>
      </c>
      <c r="AF53" s="86">
        <f t="shared" si="18"/>
        <v>0</v>
      </c>
      <c r="AG53" s="86">
        <f t="shared" si="18"/>
        <v>137090.75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42955.24</v>
      </c>
      <c r="AL53" s="86">
        <f t="shared" si="19"/>
        <v>0</v>
      </c>
      <c r="AM53" s="86">
        <f t="shared" si="19"/>
        <v>45364.06</v>
      </c>
      <c r="AN53" s="86">
        <f t="shared" si="19"/>
        <v>200</v>
      </c>
      <c r="AO53" s="86">
        <f t="shared" si="19"/>
        <v>0</v>
      </c>
      <c r="AP53" s="86">
        <f t="shared" si="19"/>
        <v>200</v>
      </c>
      <c r="AQ53" s="86">
        <f t="shared" si="19"/>
        <v>1000</v>
      </c>
      <c r="AR53" s="86">
        <f t="shared" si="19"/>
        <v>0</v>
      </c>
      <c r="AS53" s="86">
        <f t="shared" si="19"/>
        <v>1829.6</v>
      </c>
      <c r="AT53" s="86">
        <f t="shared" si="19"/>
        <v>453</v>
      </c>
      <c r="AU53" s="86">
        <f t="shared" si="19"/>
        <v>0</v>
      </c>
      <c r="AV53" s="86">
        <f t="shared" si="19"/>
        <v>453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40013.299999999996</v>
      </c>
      <c r="BJ53" s="86">
        <f t="shared" si="19"/>
        <v>0</v>
      </c>
      <c r="BK53" s="86">
        <f t="shared" si="19"/>
        <v>0</v>
      </c>
      <c r="BL53" s="86">
        <f t="shared" si="19"/>
        <v>37134.71000000001</v>
      </c>
      <c r="BM53" s="86">
        <f t="shared" si="19"/>
        <v>0</v>
      </c>
      <c r="BN53" s="86">
        <f t="shared" si="19"/>
        <v>37134.71000000001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246500</v>
      </c>
      <c r="BS53" s="86">
        <f t="shared" si="19"/>
        <v>0</v>
      </c>
      <c r="BT53" s="86">
        <f t="shared" si="19"/>
        <v>248785.46</v>
      </c>
      <c r="BU53" s="86">
        <f>BU8</f>
        <v>0</v>
      </c>
      <c r="BV53" s="102">
        <f>BV8+BV20+BV28+BV35+BV42+BV46+BV51</f>
        <v>1097268.71</v>
      </c>
      <c r="BW53" s="87">
        <f>BW20+BW28+BW35+BW42+BW46+BW51</f>
        <v>0</v>
      </c>
      <c r="BX53" s="87">
        <f>BX20+BX28+BX35+BX42+BX46+BX51</f>
        <v>1211786.94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163077.35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5871.8099999999995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168949.16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10507.640000000001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394.5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11002.140000000001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81999.58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4760</v>
      </c>
      <c r="N12" s="89">
        <v>0</v>
      </c>
      <c r="O12" s="90"/>
      <c r="P12" s="91">
        <v>13393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292</v>
      </c>
      <c r="Z12" s="89">
        <v>0</v>
      </c>
      <c r="AA12" s="90"/>
      <c r="AB12" s="91">
        <v>131483.05</v>
      </c>
      <c r="AC12" s="89">
        <v>0</v>
      </c>
      <c r="AD12" s="90"/>
      <c r="AE12" s="91">
        <v>65247</v>
      </c>
      <c r="AF12" s="89">
        <v>0</v>
      </c>
      <c r="AG12" s="90"/>
      <c r="AH12" s="91"/>
      <c r="AI12" s="89"/>
      <c r="AJ12" s="90"/>
      <c r="AK12" s="91">
        <v>12324</v>
      </c>
      <c r="AL12" s="89">
        <v>0</v>
      </c>
      <c r="AM12" s="90"/>
      <c r="AN12" s="91">
        <v>200</v>
      </c>
      <c r="AO12" s="89">
        <v>0</v>
      </c>
      <c r="AP12" s="90"/>
      <c r="AQ12" s="91">
        <v>1000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310698.63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56188.89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23500</v>
      </c>
      <c r="N13" s="89">
        <v>0</v>
      </c>
      <c r="O13" s="90"/>
      <c r="P13" s="91">
        <v>9452.73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2000</v>
      </c>
      <c r="Z13" s="89">
        <v>0</v>
      </c>
      <c r="AA13" s="90"/>
      <c r="AB13" s="91">
        <v>48737.72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29370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453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169702.34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1958.46</v>
      </c>
      <c r="Z16" s="89">
        <v>0</v>
      </c>
      <c r="AA16" s="101"/>
      <c r="AB16" s="91">
        <v>4953.68</v>
      </c>
      <c r="AC16" s="89">
        <v>0</v>
      </c>
      <c r="AD16" s="90"/>
      <c r="AE16" s="97">
        <v>5921.32</v>
      </c>
      <c r="AF16" s="89">
        <v>0</v>
      </c>
      <c r="AG16" s="101"/>
      <c r="AH16" s="97"/>
      <c r="AI16" s="89"/>
      <c r="AJ16" s="101"/>
      <c r="AK16" s="97">
        <v>76.04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12909.5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17382.75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942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47418.39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65743.14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330856.21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29302</v>
      </c>
      <c r="N20" s="78">
        <f t="shared" si="1"/>
        <v>0</v>
      </c>
      <c r="O20" s="77">
        <f t="shared" si="1"/>
        <v>0</v>
      </c>
      <c r="P20" s="98">
        <f t="shared" si="1"/>
        <v>22845.73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4250.46</v>
      </c>
      <c r="Z20" s="78">
        <f t="shared" si="1"/>
        <v>0</v>
      </c>
      <c r="AA20" s="77">
        <f t="shared" si="1"/>
        <v>0</v>
      </c>
      <c r="AB20" s="98">
        <f t="shared" si="1"/>
        <v>191440.75999999998</v>
      </c>
      <c r="AC20" s="78">
        <f t="shared" si="1"/>
        <v>0</v>
      </c>
      <c r="AD20" s="77">
        <f t="shared" si="1"/>
        <v>0</v>
      </c>
      <c r="AE20" s="98">
        <f t="shared" si="1"/>
        <v>71168.32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41770.04</v>
      </c>
      <c r="AL20" s="78">
        <f t="shared" si="1"/>
        <v>0</v>
      </c>
      <c r="AM20" s="77">
        <f t="shared" si="1"/>
        <v>0</v>
      </c>
      <c r="AN20" s="98">
        <f t="shared" si="1"/>
        <v>200</v>
      </c>
      <c r="AO20" s="78">
        <f t="shared" si="1"/>
        <v>0</v>
      </c>
      <c r="AP20" s="77">
        <f t="shared" si="1"/>
        <v>0</v>
      </c>
      <c r="AQ20" s="98">
        <f t="shared" si="1"/>
        <v>1000</v>
      </c>
      <c r="AR20" s="78">
        <f t="shared" si="1"/>
        <v>0</v>
      </c>
      <c r="AS20" s="77">
        <f t="shared" si="1"/>
        <v>0</v>
      </c>
      <c r="AT20" s="98">
        <f t="shared" si="1"/>
        <v>453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47418.39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740704.91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2500</v>
      </c>
      <c r="Z23" s="89">
        <v>0</v>
      </c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2500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11000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1000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13500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37353.770000000004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37353.770000000004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37353.770000000004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37353.770000000004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246500</v>
      </c>
      <c r="BS51" s="78">
        <f>BS49+BS50</f>
        <v>0</v>
      </c>
      <c r="BT51" s="77">
        <f>BT49+BT50</f>
        <v>0</v>
      </c>
      <c r="BU51" s="85"/>
      <c r="BV51" s="85">
        <f>BV49+BV50</f>
        <v>246500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330856.21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29302</v>
      </c>
      <c r="N53" s="86">
        <f t="shared" si="11"/>
        <v>0</v>
      </c>
      <c r="O53" s="86">
        <f t="shared" si="11"/>
        <v>0</v>
      </c>
      <c r="P53" s="86">
        <f t="shared" si="11"/>
        <v>22845.73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17750.46</v>
      </c>
      <c r="Z53" s="86">
        <f t="shared" si="11"/>
        <v>0</v>
      </c>
      <c r="AA53" s="86">
        <f t="shared" si="11"/>
        <v>0</v>
      </c>
      <c r="AB53" s="86">
        <f t="shared" si="11"/>
        <v>191440.75999999998</v>
      </c>
      <c r="AC53" s="86">
        <f t="shared" si="11"/>
        <v>0</v>
      </c>
      <c r="AD53" s="86">
        <f t="shared" si="11"/>
        <v>0</v>
      </c>
      <c r="AE53" s="86">
        <f t="shared" si="11"/>
        <v>71168.32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42770.04</v>
      </c>
      <c r="AL53" s="86">
        <f t="shared" si="11"/>
        <v>0</v>
      </c>
      <c r="AM53" s="86">
        <f t="shared" si="11"/>
        <v>0</v>
      </c>
      <c r="AN53" s="86">
        <f t="shared" si="11"/>
        <v>200</v>
      </c>
      <c r="AO53" s="86">
        <f t="shared" si="11"/>
        <v>0</v>
      </c>
      <c r="AP53" s="86">
        <f t="shared" si="11"/>
        <v>0</v>
      </c>
      <c r="AQ53" s="86">
        <f t="shared" si="11"/>
        <v>1000</v>
      </c>
      <c r="AR53" s="86">
        <f t="shared" si="11"/>
        <v>0</v>
      </c>
      <c r="AS53" s="86">
        <f t="shared" si="11"/>
        <v>0</v>
      </c>
      <c r="AT53" s="86">
        <f t="shared" si="11"/>
        <v>453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47418.39</v>
      </c>
      <c r="BJ53" s="86">
        <f t="shared" si="11"/>
        <v>0</v>
      </c>
      <c r="BK53" s="86">
        <f t="shared" si="11"/>
        <v>0</v>
      </c>
      <c r="BL53" s="86">
        <f t="shared" si="11"/>
        <v>37353.770000000004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1039058.68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162077.35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5871.8099999999995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167949.16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10507.640000000001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100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394.5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11002.140000000001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82999.58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4760</v>
      </c>
      <c r="N12" s="89">
        <v>0</v>
      </c>
      <c r="O12" s="90"/>
      <c r="P12" s="91">
        <v>16393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292</v>
      </c>
      <c r="Z12" s="89">
        <v>0</v>
      </c>
      <c r="AA12" s="90"/>
      <c r="AB12" s="91">
        <v>131483.05</v>
      </c>
      <c r="AC12" s="89">
        <v>0</v>
      </c>
      <c r="AD12" s="90"/>
      <c r="AE12" s="91">
        <v>65247</v>
      </c>
      <c r="AF12" s="89">
        <v>0</v>
      </c>
      <c r="AG12" s="90"/>
      <c r="AH12" s="91"/>
      <c r="AI12" s="89"/>
      <c r="AJ12" s="90"/>
      <c r="AK12" s="91">
        <v>12324</v>
      </c>
      <c r="AL12" s="89">
        <v>0</v>
      </c>
      <c r="AM12" s="90"/>
      <c r="AN12" s="91">
        <v>200</v>
      </c>
      <c r="AO12" s="89">
        <v>0</v>
      </c>
      <c r="AP12" s="90"/>
      <c r="AQ12" s="91">
        <v>1000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314698.63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52261.69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23500</v>
      </c>
      <c r="N13" s="89">
        <v>0</v>
      </c>
      <c r="O13" s="90"/>
      <c r="P13" s="91">
        <v>9452.73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2000</v>
      </c>
      <c r="Z13" s="89">
        <v>0</v>
      </c>
      <c r="AA13" s="90"/>
      <c r="AB13" s="91">
        <v>48737.72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29370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453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165775.14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>
        <v>1958.46</v>
      </c>
      <c r="Z16" s="89">
        <v>0</v>
      </c>
      <c r="AA16" s="101"/>
      <c r="AB16" s="91">
        <v>4953.68</v>
      </c>
      <c r="AC16" s="89">
        <v>0</v>
      </c>
      <c r="AD16" s="90"/>
      <c r="AE16" s="97">
        <v>5921.32</v>
      </c>
      <c r="AF16" s="89">
        <v>0</v>
      </c>
      <c r="AG16" s="101"/>
      <c r="AH16" s="97"/>
      <c r="AI16" s="89"/>
      <c r="AJ16" s="101"/>
      <c r="AK16" s="97">
        <v>76.04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0</v>
      </c>
      <c r="BP16" s="89">
        <v>0</v>
      </c>
      <c r="BQ16" s="90"/>
      <c r="BR16" s="97"/>
      <c r="BS16" s="89"/>
      <c r="BT16" s="101"/>
      <c r="BU16" s="76"/>
      <c r="BV16" s="85">
        <f t="shared" si="0"/>
        <v>12909.5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17382.75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942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47415.59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65740.34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326929.01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29302</v>
      </c>
      <c r="N20" s="78">
        <f t="shared" si="1"/>
        <v>0</v>
      </c>
      <c r="O20" s="77">
        <f t="shared" si="1"/>
        <v>0</v>
      </c>
      <c r="P20" s="98">
        <f t="shared" si="1"/>
        <v>25845.73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4250.46</v>
      </c>
      <c r="Z20" s="78">
        <f t="shared" si="1"/>
        <v>0</v>
      </c>
      <c r="AA20" s="77">
        <f t="shared" si="1"/>
        <v>0</v>
      </c>
      <c r="AB20" s="98">
        <f t="shared" si="1"/>
        <v>191440.75999999998</v>
      </c>
      <c r="AC20" s="78">
        <f t="shared" si="1"/>
        <v>0</v>
      </c>
      <c r="AD20" s="77">
        <f t="shared" si="1"/>
        <v>0</v>
      </c>
      <c r="AE20" s="98">
        <f t="shared" si="1"/>
        <v>71168.32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41770.04</v>
      </c>
      <c r="AL20" s="78">
        <f t="shared" si="1"/>
        <v>0</v>
      </c>
      <c r="AM20" s="77">
        <f t="shared" si="1"/>
        <v>0</v>
      </c>
      <c r="AN20" s="98">
        <f t="shared" si="1"/>
        <v>200</v>
      </c>
      <c r="AO20" s="78">
        <f t="shared" si="1"/>
        <v>0</v>
      </c>
      <c r="AP20" s="77">
        <f t="shared" si="1"/>
        <v>0</v>
      </c>
      <c r="AQ20" s="98">
        <f t="shared" si="1"/>
        <v>1000</v>
      </c>
      <c r="AR20" s="78">
        <f t="shared" si="1"/>
        <v>0</v>
      </c>
      <c r="AS20" s="77">
        <f t="shared" si="1"/>
        <v>0</v>
      </c>
      <c r="AT20" s="98">
        <f t="shared" si="1"/>
        <v>453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47415.59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739774.91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>
        <v>2500</v>
      </c>
      <c r="Z23" s="89">
        <v>0</v>
      </c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2500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11000</v>
      </c>
      <c r="Z24" s="89">
        <v>0</v>
      </c>
      <c r="AA24" s="101"/>
      <c r="AB24" s="97"/>
      <c r="AC24" s="89"/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1000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13500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36313.83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36313.83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36313.83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36313.83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48000</v>
      </c>
      <c r="BS50" s="89">
        <v>0</v>
      </c>
      <c r="BT50" s="101"/>
      <c r="BU50" s="76"/>
      <c r="BV50" s="85">
        <f t="shared" si="9"/>
        <v>48000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246500</v>
      </c>
      <c r="BS51" s="78">
        <f>BS49+BS50</f>
        <v>0</v>
      </c>
      <c r="BT51" s="77">
        <f>BT49+BT50</f>
        <v>0</v>
      </c>
      <c r="BU51" s="85"/>
      <c r="BV51" s="85">
        <f>BV49+BV50</f>
        <v>246500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326929.01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29302</v>
      </c>
      <c r="N53" s="86">
        <f t="shared" si="11"/>
        <v>0</v>
      </c>
      <c r="O53" s="86">
        <f t="shared" si="11"/>
        <v>0</v>
      </c>
      <c r="P53" s="86">
        <f t="shared" si="11"/>
        <v>25845.73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17750.46</v>
      </c>
      <c r="Z53" s="86">
        <f t="shared" si="11"/>
        <v>0</v>
      </c>
      <c r="AA53" s="86">
        <f t="shared" si="11"/>
        <v>0</v>
      </c>
      <c r="AB53" s="86">
        <f t="shared" si="11"/>
        <v>191440.75999999998</v>
      </c>
      <c r="AC53" s="86">
        <f t="shared" si="11"/>
        <v>0</v>
      </c>
      <c r="AD53" s="86">
        <f t="shared" si="11"/>
        <v>0</v>
      </c>
      <c r="AE53" s="86">
        <f t="shared" si="11"/>
        <v>71168.32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42770.04</v>
      </c>
      <c r="AL53" s="86">
        <f t="shared" si="11"/>
        <v>0</v>
      </c>
      <c r="AM53" s="86">
        <f t="shared" si="11"/>
        <v>0</v>
      </c>
      <c r="AN53" s="86">
        <f t="shared" si="11"/>
        <v>200</v>
      </c>
      <c r="AO53" s="86">
        <f t="shared" si="11"/>
        <v>0</v>
      </c>
      <c r="AP53" s="86">
        <f t="shared" si="11"/>
        <v>0</v>
      </c>
      <c r="AQ53" s="86">
        <f t="shared" si="11"/>
        <v>1000</v>
      </c>
      <c r="AR53" s="86">
        <f t="shared" si="11"/>
        <v>0</v>
      </c>
      <c r="AS53" s="86">
        <f t="shared" si="11"/>
        <v>0</v>
      </c>
      <c r="AT53" s="86">
        <f t="shared" si="11"/>
        <v>453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47415.59</v>
      </c>
      <c r="BJ53" s="86">
        <f t="shared" si="11"/>
        <v>0</v>
      </c>
      <c r="BK53" s="86">
        <f t="shared" si="11"/>
        <v>0</v>
      </c>
      <c r="BL53" s="86">
        <f t="shared" si="11"/>
        <v>36313.83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246500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1037088.74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2018-03-02T11:33:41Z</dcterms:modified>
  <cp:category/>
  <cp:version/>
  <cp:contentType/>
  <cp:contentStatus/>
</cp:coreProperties>
</file>