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<sst xmlns="http://schemas.openxmlformats.org/spreadsheetml/2006/main" count="870" uniqueCount="151">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</sst>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189360.83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391847</v>
      </c>
      <c r="E10" s="45">
        <v>413799.05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700</v>
      </c>
      <c r="E13" s="45">
        <v>700</v>
      </c>
    </row>
    <row r="14" spans="2:5" ht="15">
      <c r="B14" s="13">
        <v>10301</v>
      </c>
      <c r="C14" s="54" t="s">
        <v>11</v>
      </c>
      <c r="D14" s="39">
        <v>66854</v>
      </c>
      <c r="E14" s="45">
        <v>68856.37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459401</v>
      </c>
      <c r="E16" s="51">
        <f>E10+E11+E12+E13+E14+E15</f>
        <v>483355.42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17100</v>
      </c>
      <c r="E18" s="45">
        <v>20220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4344</v>
      </c>
      <c r="E20" s="59">
        <v>6515.1900000000005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21444</v>
      </c>
      <c r="E23" s="51">
        <f>E18+E19+E20+E21+E22</f>
        <v>26735.190000000002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20350</v>
      </c>
      <c r="E25" s="45">
        <v>20350.35</v>
      </c>
    </row>
    <row r="26" spans="2:5" ht="15">
      <c r="B26" s="13">
        <v>30200</v>
      </c>
      <c r="C26" s="54" t="s">
        <v>28</v>
      </c>
      <c r="D26" s="39">
        <v>4100</v>
      </c>
      <c r="E26" s="45">
        <v>4100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2400</v>
      </c>
      <c r="E28" s="45">
        <v>2400</v>
      </c>
    </row>
    <row r="29" spans="2:5" ht="15">
      <c r="B29" s="13">
        <v>30500</v>
      </c>
      <c r="C29" s="54" t="s">
        <v>31</v>
      </c>
      <c r="D29" s="60">
        <v>13116</v>
      </c>
      <c r="E29" s="50">
        <v>13886</v>
      </c>
    </row>
    <row r="30" spans="2:5" ht="15.75" thickBot="1">
      <c r="B30" s="16">
        <v>30000</v>
      </c>
      <c r="C30" s="15" t="s">
        <v>32</v>
      </c>
      <c r="D30" s="48">
        <f>D25+D26+D27+D28+D29</f>
        <v>39976</v>
      </c>
      <c r="E30" s="51">
        <f>E25+E26+E27+E28+E29</f>
        <v>40746.35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166545.33000000002</v>
      </c>
      <c r="E33" s="59">
        <v>322623.37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5000</v>
      </c>
      <c r="E36" s="50">
        <v>5000</v>
      </c>
    </row>
    <row r="37" spans="2:5" ht="15.75" thickBot="1">
      <c r="B37" s="16">
        <v>40000</v>
      </c>
      <c r="C37" s="15" t="s">
        <v>40</v>
      </c>
      <c r="D37" s="48">
        <f>D32+D33+D34+D35+D36</f>
        <v>171545.33000000002</v>
      </c>
      <c r="E37" s="51">
        <f>E32+E33+E34+E35+E36</f>
        <v>327623.37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60000</v>
      </c>
      <c r="E51" s="62">
        <v>60000</v>
      </c>
    </row>
    <row r="52" spans="2:5" ht="15.75" thickBot="1">
      <c r="B52" s="16">
        <v>70000</v>
      </c>
      <c r="C52" s="15" t="s">
        <v>58</v>
      </c>
      <c r="D52" s="48">
        <f>D51</f>
        <v>60000</v>
      </c>
      <c r="E52" s="51">
        <f>E51</f>
        <v>60000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76233</v>
      </c>
      <c r="E54" s="45">
        <v>76233</v>
      </c>
    </row>
    <row r="55" spans="2:5" ht="15">
      <c r="B55" s="13">
        <v>90200</v>
      </c>
      <c r="C55" s="54" t="s">
        <v>62</v>
      </c>
      <c r="D55" s="61">
        <v>12000</v>
      </c>
      <c r="E55" s="62">
        <v>12000</v>
      </c>
    </row>
    <row r="56" spans="2:5" ht="15.75" thickBot="1">
      <c r="B56" s="16">
        <v>90000</v>
      </c>
      <c r="C56" s="15" t="s">
        <v>63</v>
      </c>
      <c r="D56" s="48">
        <f>D54+D55</f>
        <v>88233</v>
      </c>
      <c r="E56" s="51">
        <f>E54+E55</f>
        <v>88233</v>
      </c>
    </row>
    <row r="57" spans="2:5" ht="16.5" thickBot="1" thickTop="1">
      <c r="B57" s="109" t="s">
        <v>64</v>
      </c>
      <c r="C57" s="110"/>
      <c r="D57" s="52">
        <f>D16+D23+D30+D37+D43+D49+D52+D56</f>
        <v>840599.3300000001</v>
      </c>
      <c r="E57" s="55">
        <f>E16+E23+E30+E37+E43+E49+E52+E56</f>
        <v>1026693.33</v>
      </c>
    </row>
    <row r="58" spans="2:5" ht="16.5" thickBot="1" thickTop="1">
      <c r="B58" s="109" t="s">
        <v>65</v>
      </c>
      <c r="C58" s="110"/>
      <c r="D58" s="52">
        <f>D57+D5+D6+D7+D8</f>
        <v>840599.3300000001</v>
      </c>
      <c r="E58" s="55">
        <f>E57+E5+E6+E7+E8</f>
        <v>1216054.16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401174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700</v>
      </c>
      <c r="E13" s="45"/>
    </row>
    <row r="14" spans="2:5" ht="15">
      <c r="B14" s="13">
        <v>10301</v>
      </c>
      <c r="C14" s="54" t="s">
        <v>11</v>
      </c>
      <c r="D14" s="39">
        <v>67265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469139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2655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19755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11950</v>
      </c>
      <c r="E25" s="45"/>
    </row>
    <row r="26" spans="2:5" ht="15">
      <c r="B26" s="13">
        <v>30200</v>
      </c>
      <c r="C26" s="54" t="s">
        <v>28</v>
      </c>
      <c r="D26" s="39">
        <v>10300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2400</v>
      </c>
      <c r="E28" s="45"/>
    </row>
    <row r="29" spans="2:5" ht="15">
      <c r="B29" s="13">
        <v>30500</v>
      </c>
      <c r="C29" s="54" t="s">
        <v>31</v>
      </c>
      <c r="D29" s="60">
        <v>12612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37272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60000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76233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88233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729399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729399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406164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700</v>
      </c>
      <c r="E13" s="45"/>
    </row>
    <row r="14" spans="2:5" ht="15">
      <c r="B14" s="13">
        <v>10301</v>
      </c>
      <c r="C14" s="54" t="s">
        <v>11</v>
      </c>
      <c r="D14" s="39">
        <v>67265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474129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2655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19755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12900</v>
      </c>
      <c r="E25" s="45"/>
    </row>
    <row r="26" spans="2:5" ht="15">
      <c r="B26" s="13">
        <v>30200</v>
      </c>
      <c r="C26" s="54" t="s">
        <v>28</v>
      </c>
      <c r="D26" s="39">
        <v>10300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2400</v>
      </c>
      <c r="E28" s="45"/>
    </row>
    <row r="29" spans="2:5" ht="15">
      <c r="B29" s="13">
        <v>30500</v>
      </c>
      <c r="C29" s="54" t="s">
        <v>31</v>
      </c>
      <c r="D29" s="60">
        <v>9478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35088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60000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76233</v>
      </c>
      <c r="E54" s="45"/>
    </row>
    <row r="55" spans="2:5" ht="15">
      <c r="B55" s="13">
        <v>90200</v>
      </c>
      <c r="C55" s="54" t="s">
        <v>62</v>
      </c>
      <c r="D55" s="61">
        <v>12000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88233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732205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732205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1877</v>
      </c>
      <c r="E10" s="89">
        <v>0</v>
      </c>
      <c r="F10" s="90">
        <v>2870.7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1877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2870.7</v>
      </c>
    </row>
    <row r="11" spans="2:76" ht="15">
      <c r="B11" s="13">
        <v>102</v>
      </c>
      <c r="C11" s="25" t="s">
        <v>92</v>
      </c>
      <c r="D11" s="88">
        <v>1229</v>
      </c>
      <c r="E11" s="89">
        <v>0</v>
      </c>
      <c r="F11" s="90">
        <v>3565.16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0</v>
      </c>
      <c r="AR11" s="89">
        <v>0</v>
      </c>
      <c r="AS11" s="90">
        <v>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84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1313</v>
      </c>
      <c r="BW11" s="77">
        <f t="shared" si="1"/>
        <v>0</v>
      </c>
      <c r="BX11" s="79">
        <f t="shared" si="2"/>
        <v>3565.16</v>
      </c>
    </row>
    <row r="12" spans="2:76" ht="15">
      <c r="B12" s="13">
        <v>103</v>
      </c>
      <c r="C12" s="25" t="s">
        <v>93</v>
      </c>
      <c r="D12" s="88">
        <v>15703.58</v>
      </c>
      <c r="E12" s="89">
        <v>0</v>
      </c>
      <c r="F12" s="90">
        <v>16739.21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0</v>
      </c>
      <c r="N12" s="89">
        <v>0</v>
      </c>
      <c r="O12" s="90">
        <v>644.16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0</v>
      </c>
      <c r="W12" s="89">
        <v>0</v>
      </c>
      <c r="X12" s="90">
        <v>0</v>
      </c>
      <c r="Y12" s="91"/>
      <c r="Z12" s="89"/>
      <c r="AA12" s="90"/>
      <c r="AB12" s="91"/>
      <c r="AC12" s="89"/>
      <c r="AD12" s="90"/>
      <c r="AE12" s="91">
        <v>0</v>
      </c>
      <c r="AF12" s="89">
        <v>0</v>
      </c>
      <c r="AG12" s="90">
        <v>0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>
        <v>3500</v>
      </c>
      <c r="AR12" s="89">
        <v>0</v>
      </c>
      <c r="AS12" s="90">
        <v>3500</v>
      </c>
      <c r="AT12" s="91"/>
      <c r="AU12" s="89"/>
      <c r="AV12" s="90"/>
      <c r="AW12" s="91">
        <v>700</v>
      </c>
      <c r="AX12" s="89">
        <v>0</v>
      </c>
      <c r="AY12" s="90">
        <v>800</v>
      </c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>
        <v>972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20875.58</v>
      </c>
      <c r="BW12" s="77">
        <f t="shared" si="1"/>
        <v>0</v>
      </c>
      <c r="BX12" s="79">
        <f t="shared" si="2"/>
        <v>21683.37</v>
      </c>
    </row>
    <row r="13" spans="2:76" ht="15">
      <c r="B13" s="13">
        <v>104</v>
      </c>
      <c r="C13" s="25" t="s">
        <v>19</v>
      </c>
      <c r="D13" s="88">
        <v>110114</v>
      </c>
      <c r="E13" s="89">
        <v>0</v>
      </c>
      <c r="F13" s="90">
        <v>122411.98</v>
      </c>
      <c r="G13" s="88"/>
      <c r="H13" s="89"/>
      <c r="I13" s="90"/>
      <c r="J13" s="97">
        <v>16275</v>
      </c>
      <c r="K13" s="89">
        <v>0</v>
      </c>
      <c r="L13" s="101">
        <v>16348</v>
      </c>
      <c r="M13" s="91">
        <v>14700</v>
      </c>
      <c r="N13" s="89">
        <v>0</v>
      </c>
      <c r="O13" s="90">
        <v>15697.05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1000</v>
      </c>
      <c r="W13" s="89">
        <v>0</v>
      </c>
      <c r="X13" s="90">
        <v>2800</v>
      </c>
      <c r="Y13" s="91">
        <v>5804</v>
      </c>
      <c r="Z13" s="89">
        <v>0</v>
      </c>
      <c r="AA13" s="90">
        <v>5804</v>
      </c>
      <c r="AB13" s="91">
        <v>106748</v>
      </c>
      <c r="AC13" s="89">
        <v>0</v>
      </c>
      <c r="AD13" s="90">
        <v>106748</v>
      </c>
      <c r="AE13" s="91">
        <v>57326</v>
      </c>
      <c r="AF13" s="89">
        <v>0</v>
      </c>
      <c r="AG13" s="90">
        <v>57326</v>
      </c>
      <c r="AH13" s="91">
        <v>0</v>
      </c>
      <c r="AI13" s="89">
        <v>0</v>
      </c>
      <c r="AJ13" s="90">
        <v>0</v>
      </c>
      <c r="AK13" s="91">
        <v>960</v>
      </c>
      <c r="AL13" s="89">
        <v>0</v>
      </c>
      <c r="AM13" s="90">
        <v>7100</v>
      </c>
      <c r="AN13" s="91"/>
      <c r="AO13" s="89"/>
      <c r="AP13" s="90"/>
      <c r="AQ13" s="91">
        <v>0</v>
      </c>
      <c r="AR13" s="89">
        <v>0</v>
      </c>
      <c r="AS13" s="90">
        <v>2042.77</v>
      </c>
      <c r="AT13" s="91">
        <v>250</v>
      </c>
      <c r="AU13" s="89">
        <v>0</v>
      </c>
      <c r="AV13" s="90">
        <v>250</v>
      </c>
      <c r="AW13" s="97"/>
      <c r="AX13" s="89"/>
      <c r="AY13" s="101"/>
      <c r="AZ13" s="91"/>
      <c r="BA13" s="89"/>
      <c r="BB13" s="90"/>
      <c r="BC13" s="97">
        <v>107479</v>
      </c>
      <c r="BD13" s="89">
        <v>0</v>
      </c>
      <c r="BE13" s="101">
        <v>200490.5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420656</v>
      </c>
      <c r="BW13" s="77">
        <f t="shared" si="1"/>
        <v>0</v>
      </c>
      <c r="BX13" s="79">
        <f t="shared" si="2"/>
        <v>537018.3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10669</v>
      </c>
      <c r="BM16" s="89">
        <v>0</v>
      </c>
      <c r="BN16" s="90">
        <v>10669</v>
      </c>
      <c r="BO16" s="91">
        <v>150</v>
      </c>
      <c r="BP16" s="89">
        <v>0</v>
      </c>
      <c r="BQ16" s="90">
        <v>150</v>
      </c>
      <c r="BR16" s="97"/>
      <c r="BS16" s="89"/>
      <c r="BT16" s="101"/>
      <c r="BU16" s="76"/>
      <c r="BV16" s="85">
        <f t="shared" si="0"/>
        <v>10819</v>
      </c>
      <c r="BW16" s="77">
        <f t="shared" si="1"/>
        <v>0</v>
      </c>
      <c r="BX16" s="79">
        <f t="shared" si="2"/>
        <v>10819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30446.56</v>
      </c>
      <c r="E18" s="89">
        <v>0</v>
      </c>
      <c r="F18" s="90">
        <v>35048.090000000004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30446.56</v>
      </c>
      <c r="BW18" s="77">
        <f t="shared" si="1"/>
        <v>0</v>
      </c>
      <c r="BX18" s="79">
        <f t="shared" si="2"/>
        <v>35048.090000000004</v>
      </c>
    </row>
    <row r="19" spans="2:76" ht="15">
      <c r="B19" s="13">
        <v>110</v>
      </c>
      <c r="C19" s="25" t="s">
        <v>98</v>
      </c>
      <c r="D19" s="88">
        <v>5935</v>
      </c>
      <c r="E19" s="89">
        <v>0</v>
      </c>
      <c r="F19" s="90">
        <v>5935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18704.86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24639.86</v>
      </c>
      <c r="BW19" s="77">
        <f t="shared" si="1"/>
        <v>0</v>
      </c>
      <c r="BX19" s="79">
        <f t="shared" si="2"/>
        <v>10935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165305.14</v>
      </c>
      <c r="E20" s="78">
        <f t="shared" si="3"/>
        <v>0</v>
      </c>
      <c r="F20" s="79">
        <f t="shared" si="3"/>
        <v>186570.13999999998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16275</v>
      </c>
      <c r="K20" s="78">
        <f t="shared" si="3"/>
        <v>0</v>
      </c>
      <c r="L20" s="77">
        <f t="shared" si="3"/>
        <v>16348</v>
      </c>
      <c r="M20" s="98">
        <f t="shared" si="3"/>
        <v>14700</v>
      </c>
      <c r="N20" s="78">
        <f t="shared" si="3"/>
        <v>0</v>
      </c>
      <c r="O20" s="77">
        <f t="shared" si="3"/>
        <v>16341.21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1000</v>
      </c>
      <c r="W20" s="78">
        <f t="shared" si="3"/>
        <v>0</v>
      </c>
      <c r="X20" s="77">
        <f t="shared" si="3"/>
        <v>2800</v>
      </c>
      <c r="Y20" s="98">
        <f t="shared" si="3"/>
        <v>5804</v>
      </c>
      <c r="Z20" s="78">
        <f t="shared" si="3"/>
        <v>0</v>
      </c>
      <c r="AA20" s="77">
        <f t="shared" si="3"/>
        <v>5804</v>
      </c>
      <c r="AB20" s="98">
        <f t="shared" si="3"/>
        <v>106748</v>
      </c>
      <c r="AC20" s="78">
        <f t="shared" si="3"/>
        <v>0</v>
      </c>
      <c r="AD20" s="77">
        <f t="shared" si="3"/>
        <v>106748</v>
      </c>
      <c r="AE20" s="98">
        <f t="shared" si="3"/>
        <v>57326</v>
      </c>
      <c r="AF20" s="78">
        <f t="shared" si="3"/>
        <v>0</v>
      </c>
      <c r="AG20" s="77">
        <f t="shared" si="3"/>
        <v>57326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960</v>
      </c>
      <c r="AL20" s="78">
        <f t="shared" si="3"/>
        <v>0</v>
      </c>
      <c r="AM20" s="77">
        <f t="shared" si="3"/>
        <v>7100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3500</v>
      </c>
      <c r="AR20" s="78">
        <f t="shared" si="3"/>
        <v>0</v>
      </c>
      <c r="AS20" s="77">
        <f t="shared" si="3"/>
        <v>5542.77</v>
      </c>
      <c r="AT20" s="98">
        <f t="shared" si="3"/>
        <v>250</v>
      </c>
      <c r="AU20" s="78">
        <f t="shared" si="3"/>
        <v>0</v>
      </c>
      <c r="AV20" s="77">
        <f t="shared" si="3"/>
        <v>250</v>
      </c>
      <c r="AW20" s="98">
        <f t="shared" si="3"/>
        <v>700</v>
      </c>
      <c r="AX20" s="78">
        <f t="shared" si="3"/>
        <v>0</v>
      </c>
      <c r="AY20" s="77">
        <f t="shared" si="3"/>
        <v>800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107479</v>
      </c>
      <c r="BD20" s="78">
        <f t="shared" si="3"/>
        <v>0</v>
      </c>
      <c r="BE20" s="77">
        <f t="shared" si="3"/>
        <v>200490.5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19760.86</v>
      </c>
      <c r="BJ20" s="78">
        <f t="shared" si="3"/>
        <v>0</v>
      </c>
      <c r="BK20" s="77">
        <f t="shared" si="3"/>
        <v>5000</v>
      </c>
      <c r="BL20" s="98">
        <f t="shared" si="3"/>
        <v>10669</v>
      </c>
      <c r="BM20" s="78">
        <f t="shared" si="3"/>
        <v>0</v>
      </c>
      <c r="BN20" s="77">
        <f t="shared" si="3"/>
        <v>10669</v>
      </c>
      <c r="BO20" s="98">
        <f t="shared" si="3"/>
        <v>150</v>
      </c>
      <c r="BP20" s="78">
        <f t="shared" si="3"/>
        <v>0</v>
      </c>
      <c r="BQ20" s="77">
        <f t="shared" si="3"/>
        <v>150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510627</v>
      </c>
      <c r="BW20" s="77">
        <f>BW10+BW11+BW12+BW13+BW14+BW15+BW16+BW17+BW18+BW19</f>
        <v>0</v>
      </c>
      <c r="BX20" s="95">
        <f>BX10+BX11+BX12+BX13+BX14+BX15+BX16+BX17+BX18+BX19</f>
        <v>621939.62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89008.33</v>
      </c>
      <c r="E24" s="89">
        <v>0</v>
      </c>
      <c r="F24" s="90">
        <v>134748.08000000002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160</v>
      </c>
      <c r="Q24" s="89">
        <v>0</v>
      </c>
      <c r="R24" s="101">
        <v>160</v>
      </c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100000</v>
      </c>
      <c r="AE24" s="97">
        <v>70468</v>
      </c>
      <c r="AF24" s="89">
        <v>0</v>
      </c>
      <c r="AG24" s="101">
        <v>100419</v>
      </c>
      <c r="AH24" s="97"/>
      <c r="AI24" s="89"/>
      <c r="AJ24" s="101"/>
      <c r="AK24" s="97">
        <v>6000</v>
      </c>
      <c r="AL24" s="89">
        <v>0</v>
      </c>
      <c r="AM24" s="101">
        <v>27860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165636.33000000002</v>
      </c>
      <c r="BW24" s="77">
        <f t="shared" si="4"/>
        <v>0</v>
      </c>
      <c r="BX24" s="79">
        <f t="shared" si="4"/>
        <v>363187.08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>
        <v>0</v>
      </c>
      <c r="K25" s="89">
        <v>0</v>
      </c>
      <c r="L25" s="101">
        <v>6100</v>
      </c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>
        <v>3974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10074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89008.33</v>
      </c>
      <c r="E28" s="78">
        <f t="shared" si="5"/>
        <v>0</v>
      </c>
      <c r="F28" s="79">
        <f t="shared" si="5"/>
        <v>134748.08000000002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6100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160</v>
      </c>
      <c r="Q28" s="78">
        <f t="shared" si="5"/>
        <v>0</v>
      </c>
      <c r="R28" s="77">
        <f t="shared" si="5"/>
        <v>160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3974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100000</v>
      </c>
      <c r="AE28" s="98">
        <f t="shared" si="5"/>
        <v>70468</v>
      </c>
      <c r="AF28" s="78">
        <f t="shared" si="5"/>
        <v>0</v>
      </c>
      <c r="AG28" s="77">
        <f t="shared" si="5"/>
        <v>100419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6000</v>
      </c>
      <c r="AL28" s="78">
        <f t="shared" si="6"/>
        <v>0</v>
      </c>
      <c r="AM28" s="77">
        <f t="shared" si="6"/>
        <v>27860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165636.33000000002</v>
      </c>
      <c r="BW28" s="77">
        <f>BW23+BW24+BW25+BW26+BW27</f>
        <v>0</v>
      </c>
      <c r="BX28" s="95">
        <f>BX23+BX24+BX25+BX26+BX27</f>
        <v>373261.08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>
        <v>0</v>
      </c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16103</v>
      </c>
      <c r="BM40" s="89">
        <v>0</v>
      </c>
      <c r="BN40" s="101">
        <v>16103</v>
      </c>
      <c r="BO40" s="97"/>
      <c r="BP40" s="89"/>
      <c r="BQ40" s="101"/>
      <c r="BR40" s="97"/>
      <c r="BS40" s="89"/>
      <c r="BT40" s="101"/>
      <c r="BU40" s="76"/>
      <c r="BV40" s="85">
        <f t="shared" si="10"/>
        <v>16103</v>
      </c>
      <c r="BW40" s="77">
        <f t="shared" si="10"/>
        <v>0</v>
      </c>
      <c r="BX40" s="79">
        <f t="shared" si="10"/>
        <v>16103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16103</v>
      </c>
      <c r="BM42" s="78">
        <f t="shared" si="12"/>
        <v>0</v>
      </c>
      <c r="BN42" s="77">
        <f t="shared" si="12"/>
        <v>16103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16103</v>
      </c>
      <c r="BW42" s="77">
        <f>BW38+BW39+BW40+BW41</f>
        <v>0</v>
      </c>
      <c r="BX42" s="95">
        <f>BX38+BX39+BX40+BX41</f>
        <v>16103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60000</v>
      </c>
      <c r="BP45" s="89">
        <v>0</v>
      </c>
      <c r="BQ45" s="101">
        <v>60000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60000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60000</v>
      </c>
      <c r="BP46" s="78">
        <f>BP45</f>
        <v>0</v>
      </c>
      <c r="BQ46" s="95">
        <f>BQ45</f>
        <v>60000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60000</v>
      </c>
      <c r="BW46" s="77">
        <f>BW45</f>
        <v>0</v>
      </c>
      <c r="BX46" s="95">
        <f>BX45</f>
        <v>60000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76233</v>
      </c>
      <c r="BS49" s="89">
        <v>0</v>
      </c>
      <c r="BT49" s="101">
        <v>76233</v>
      </c>
      <c r="BU49" s="76"/>
      <c r="BV49" s="85">
        <f aca="true" t="shared" si="15" ref="BV49:BX50">D49+G49+J49+M49+P49+S49+V49+Y49+AB49+AE49+AH49+AK49+AN49+AQ49+AT49+AW49+AZ49+BC49+BF49+BI49+BL49+BO49+BR49</f>
        <v>76233</v>
      </c>
      <c r="BW49" s="77">
        <f t="shared" si="15"/>
        <v>0</v>
      </c>
      <c r="BX49" s="79">
        <f t="shared" si="15"/>
        <v>76233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>
        <v>12807.36</v>
      </c>
      <c r="BU50" s="76"/>
      <c r="BV50" s="85">
        <f t="shared" si="15"/>
        <v>12000</v>
      </c>
      <c r="BW50" s="77">
        <f t="shared" si="15"/>
        <v>0</v>
      </c>
      <c r="BX50" s="79">
        <f t="shared" si="15"/>
        <v>12807.36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88233</v>
      </c>
      <c r="BS51" s="78">
        <f>BS49+BS50</f>
        <v>0</v>
      </c>
      <c r="BT51" s="77">
        <f>BT49+BT50</f>
        <v>89040.36</v>
      </c>
      <c r="BU51" s="85"/>
      <c r="BV51" s="85">
        <f>BV49+BV50</f>
        <v>88233</v>
      </c>
      <c r="BW51" s="77">
        <f>BW49+BW50</f>
        <v>0</v>
      </c>
      <c r="BX51" s="95">
        <f>BX49+BX50</f>
        <v>89040.36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254313.47000000003</v>
      </c>
      <c r="E53" s="86">
        <f t="shared" si="18"/>
        <v>0</v>
      </c>
      <c r="F53" s="86">
        <f t="shared" si="18"/>
        <v>321318.22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16275</v>
      </c>
      <c r="K53" s="86">
        <f t="shared" si="18"/>
        <v>0</v>
      </c>
      <c r="L53" s="86">
        <f t="shared" si="18"/>
        <v>22448</v>
      </c>
      <c r="M53" s="86">
        <f t="shared" si="18"/>
        <v>14700</v>
      </c>
      <c r="N53" s="86">
        <f t="shared" si="18"/>
        <v>0</v>
      </c>
      <c r="O53" s="86">
        <f t="shared" si="18"/>
        <v>16341.21</v>
      </c>
      <c r="P53" s="86">
        <f t="shared" si="18"/>
        <v>160</v>
      </c>
      <c r="Q53" s="86">
        <f t="shared" si="18"/>
        <v>0</v>
      </c>
      <c r="R53" s="86">
        <f t="shared" si="18"/>
        <v>160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1000</v>
      </c>
      <c r="W53" s="86">
        <f t="shared" si="18"/>
        <v>0</v>
      </c>
      <c r="X53" s="86">
        <f t="shared" si="18"/>
        <v>6774</v>
      </c>
      <c r="Y53" s="86">
        <f t="shared" si="18"/>
        <v>5804</v>
      </c>
      <c r="Z53" s="86">
        <f t="shared" si="18"/>
        <v>0</v>
      </c>
      <c r="AA53" s="86">
        <f t="shared" si="18"/>
        <v>5804</v>
      </c>
      <c r="AB53" s="86">
        <f t="shared" si="18"/>
        <v>106748</v>
      </c>
      <c r="AC53" s="86">
        <f t="shared" si="18"/>
        <v>0</v>
      </c>
      <c r="AD53" s="86">
        <f t="shared" si="18"/>
        <v>206748</v>
      </c>
      <c r="AE53" s="86">
        <f t="shared" si="18"/>
        <v>127794</v>
      </c>
      <c r="AF53" s="86">
        <f t="shared" si="18"/>
        <v>0</v>
      </c>
      <c r="AG53" s="86">
        <f t="shared" si="18"/>
        <v>157745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6960</v>
      </c>
      <c r="AL53" s="86">
        <f t="shared" si="19"/>
        <v>0</v>
      </c>
      <c r="AM53" s="86">
        <f t="shared" si="19"/>
        <v>34960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3500</v>
      </c>
      <c r="AR53" s="86">
        <f t="shared" si="19"/>
        <v>0</v>
      </c>
      <c r="AS53" s="86">
        <f t="shared" si="19"/>
        <v>5542.77</v>
      </c>
      <c r="AT53" s="86">
        <f t="shared" si="19"/>
        <v>250</v>
      </c>
      <c r="AU53" s="86">
        <f t="shared" si="19"/>
        <v>0</v>
      </c>
      <c r="AV53" s="86">
        <f t="shared" si="19"/>
        <v>250</v>
      </c>
      <c r="AW53" s="86">
        <f t="shared" si="19"/>
        <v>700</v>
      </c>
      <c r="AX53" s="86">
        <f t="shared" si="19"/>
        <v>0</v>
      </c>
      <c r="AY53" s="86">
        <f t="shared" si="19"/>
        <v>800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107479</v>
      </c>
      <c r="BD53" s="86">
        <f t="shared" si="19"/>
        <v>0</v>
      </c>
      <c r="BE53" s="86">
        <f t="shared" si="19"/>
        <v>200490.5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19760.86</v>
      </c>
      <c r="BJ53" s="86">
        <f t="shared" si="19"/>
        <v>0</v>
      </c>
      <c r="BK53" s="86">
        <f t="shared" si="19"/>
        <v>5000</v>
      </c>
      <c r="BL53" s="86">
        <f t="shared" si="19"/>
        <v>26772</v>
      </c>
      <c r="BM53" s="86">
        <f t="shared" si="19"/>
        <v>0</v>
      </c>
      <c r="BN53" s="86">
        <f t="shared" si="19"/>
        <v>26772</v>
      </c>
      <c r="BO53" s="86">
        <f t="shared" si="19"/>
        <v>60150</v>
      </c>
      <c r="BP53" s="86">
        <f t="shared" si="19"/>
        <v>0</v>
      </c>
      <c r="BQ53" s="86">
        <f t="shared" si="19"/>
        <v>60150</v>
      </c>
      <c r="BR53" s="86">
        <f t="shared" si="19"/>
        <v>88233</v>
      </c>
      <c r="BS53" s="86">
        <f t="shared" si="19"/>
        <v>0</v>
      </c>
      <c r="BT53" s="86">
        <f t="shared" si="19"/>
        <v>89040.36</v>
      </c>
      <c r="BU53" s="86">
        <f>BU8</f>
        <v>0</v>
      </c>
      <c r="BV53" s="102">
        <f>BV8+BV20+BV28+BV35+BV42+BV46+BV51</f>
        <v>840599.3300000001</v>
      </c>
      <c r="BW53" s="87">
        <f>BW20+BW28+BW35+BW42+BW46+BW51</f>
        <v>0</v>
      </c>
      <c r="BX53" s="87">
        <f>BX20+BX28+BX35+BX42+BX46+BX51</f>
        <v>1160344.06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1877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1877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84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15703.58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/>
      <c r="AC12" s="89"/>
      <c r="AD12" s="90"/>
      <c r="AE12" s="91">
        <v>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700</v>
      </c>
      <c r="AR12" s="89">
        <v>0</v>
      </c>
      <c r="AS12" s="90"/>
      <c r="AT12" s="91"/>
      <c r="AU12" s="89"/>
      <c r="AV12" s="90"/>
      <c r="AW12" s="91">
        <v>700</v>
      </c>
      <c r="AX12" s="89">
        <v>0</v>
      </c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>
        <v>972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18075.58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109222</v>
      </c>
      <c r="E13" s="89">
        <v>0</v>
      </c>
      <c r="F13" s="90"/>
      <c r="G13" s="88"/>
      <c r="H13" s="89"/>
      <c r="I13" s="90"/>
      <c r="J13" s="97">
        <v>16275</v>
      </c>
      <c r="K13" s="89">
        <v>0</v>
      </c>
      <c r="L13" s="101"/>
      <c r="M13" s="91">
        <v>14700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1000</v>
      </c>
      <c r="W13" s="89">
        <v>0</v>
      </c>
      <c r="X13" s="90"/>
      <c r="Y13" s="91">
        <v>5804</v>
      </c>
      <c r="Z13" s="89">
        <v>0</v>
      </c>
      <c r="AA13" s="90"/>
      <c r="AB13" s="91">
        <v>114715</v>
      </c>
      <c r="AC13" s="89">
        <v>0</v>
      </c>
      <c r="AD13" s="90"/>
      <c r="AE13" s="91">
        <v>54275</v>
      </c>
      <c r="AF13" s="89">
        <v>0</v>
      </c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250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>
        <v>104845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421086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9882</v>
      </c>
      <c r="BM16" s="89">
        <v>0</v>
      </c>
      <c r="BN16" s="90"/>
      <c r="BO16" s="91">
        <v>150</v>
      </c>
      <c r="BP16" s="89">
        <v>0</v>
      </c>
      <c r="BQ16" s="90"/>
      <c r="BR16" s="97"/>
      <c r="BS16" s="89"/>
      <c r="BT16" s="101"/>
      <c r="BU16" s="76"/>
      <c r="BV16" s="85">
        <f t="shared" si="0"/>
        <v>10032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30530.78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30530.78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5935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20651.64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26586.64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164497.36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16275</v>
      </c>
      <c r="K20" s="78">
        <f t="shared" si="1"/>
        <v>0</v>
      </c>
      <c r="L20" s="77">
        <f t="shared" si="1"/>
        <v>0</v>
      </c>
      <c r="M20" s="98">
        <f t="shared" si="1"/>
        <v>14700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1000</v>
      </c>
      <c r="W20" s="78">
        <f t="shared" si="1"/>
        <v>0</v>
      </c>
      <c r="X20" s="77">
        <f t="shared" si="1"/>
        <v>0</v>
      </c>
      <c r="Y20" s="98">
        <f t="shared" si="1"/>
        <v>5804</v>
      </c>
      <c r="Z20" s="78">
        <f t="shared" si="1"/>
        <v>0</v>
      </c>
      <c r="AA20" s="77">
        <f t="shared" si="1"/>
        <v>0</v>
      </c>
      <c r="AB20" s="98">
        <f t="shared" si="1"/>
        <v>114715</v>
      </c>
      <c r="AC20" s="78">
        <f t="shared" si="1"/>
        <v>0</v>
      </c>
      <c r="AD20" s="77">
        <f t="shared" si="1"/>
        <v>0</v>
      </c>
      <c r="AE20" s="98">
        <f t="shared" si="1"/>
        <v>54275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700</v>
      </c>
      <c r="AR20" s="78">
        <f t="shared" si="1"/>
        <v>0</v>
      </c>
      <c r="AS20" s="77">
        <f t="shared" si="1"/>
        <v>0</v>
      </c>
      <c r="AT20" s="98">
        <f t="shared" si="1"/>
        <v>250</v>
      </c>
      <c r="AU20" s="78">
        <f t="shared" si="1"/>
        <v>0</v>
      </c>
      <c r="AV20" s="77">
        <f t="shared" si="1"/>
        <v>0</v>
      </c>
      <c r="AW20" s="98">
        <f t="shared" si="1"/>
        <v>700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104845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21707.64</v>
      </c>
      <c r="BJ20" s="78">
        <f t="shared" si="1"/>
        <v>0</v>
      </c>
      <c r="BK20" s="77">
        <f t="shared" si="1"/>
        <v>0</v>
      </c>
      <c r="BL20" s="98">
        <f t="shared" si="1"/>
        <v>9882</v>
      </c>
      <c r="BM20" s="78">
        <f t="shared" si="1"/>
        <v>0</v>
      </c>
      <c r="BN20" s="77">
        <f t="shared" si="1"/>
        <v>0</v>
      </c>
      <c r="BO20" s="98">
        <f t="shared" si="1"/>
        <v>150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509501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54840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160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54840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160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16665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16665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16665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16665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60000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76233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76233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88233</v>
      </c>
      <c r="BS51" s="78">
        <f>BS49+BS50</f>
        <v>0</v>
      </c>
      <c r="BT51" s="77">
        <f>BT49+BT50</f>
        <v>0</v>
      </c>
      <c r="BU51" s="85"/>
      <c r="BV51" s="85">
        <f>BV49+BV50</f>
        <v>88233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219337.36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16275</v>
      </c>
      <c r="K53" s="86">
        <f t="shared" si="11"/>
        <v>0</v>
      </c>
      <c r="L53" s="86">
        <f t="shared" si="11"/>
        <v>0</v>
      </c>
      <c r="M53" s="86">
        <f t="shared" si="11"/>
        <v>14700</v>
      </c>
      <c r="N53" s="86">
        <f t="shared" si="11"/>
        <v>0</v>
      </c>
      <c r="O53" s="86">
        <f t="shared" si="11"/>
        <v>0</v>
      </c>
      <c r="P53" s="86">
        <f t="shared" si="11"/>
        <v>160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1000</v>
      </c>
      <c r="W53" s="86">
        <f t="shared" si="11"/>
        <v>0</v>
      </c>
      <c r="X53" s="86">
        <f t="shared" si="11"/>
        <v>0</v>
      </c>
      <c r="Y53" s="86">
        <f t="shared" si="11"/>
        <v>5804</v>
      </c>
      <c r="Z53" s="86">
        <f t="shared" si="11"/>
        <v>0</v>
      </c>
      <c r="AA53" s="86">
        <f t="shared" si="11"/>
        <v>0</v>
      </c>
      <c r="AB53" s="86">
        <f t="shared" si="11"/>
        <v>114715</v>
      </c>
      <c r="AC53" s="86">
        <f t="shared" si="11"/>
        <v>0</v>
      </c>
      <c r="AD53" s="86">
        <f t="shared" si="11"/>
        <v>0</v>
      </c>
      <c r="AE53" s="86">
        <f t="shared" si="11"/>
        <v>54275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700</v>
      </c>
      <c r="AR53" s="86">
        <f t="shared" si="11"/>
        <v>0</v>
      </c>
      <c r="AS53" s="86">
        <f t="shared" si="11"/>
        <v>0</v>
      </c>
      <c r="AT53" s="86">
        <f t="shared" si="11"/>
        <v>250</v>
      </c>
      <c r="AU53" s="86">
        <f t="shared" si="11"/>
        <v>0</v>
      </c>
      <c r="AV53" s="86">
        <f t="shared" si="11"/>
        <v>0</v>
      </c>
      <c r="AW53" s="86">
        <f t="shared" si="11"/>
        <v>700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104845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21707.64</v>
      </c>
      <c r="BJ53" s="86">
        <f t="shared" si="11"/>
        <v>0</v>
      </c>
      <c r="BK53" s="86">
        <f t="shared" si="11"/>
        <v>0</v>
      </c>
      <c r="BL53" s="86">
        <f t="shared" si="11"/>
        <v>26547</v>
      </c>
      <c r="BM53" s="86">
        <f t="shared" si="11"/>
        <v>0</v>
      </c>
      <c r="BN53" s="86">
        <f t="shared" si="11"/>
        <v>0</v>
      </c>
      <c r="BO53" s="86">
        <f t="shared" si="11"/>
        <v>60150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88233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729399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1877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1877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1229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84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1313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15603.58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/>
      <c r="AC12" s="89"/>
      <c r="AD12" s="90"/>
      <c r="AE12" s="91">
        <v>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700</v>
      </c>
      <c r="AR12" s="89">
        <v>0</v>
      </c>
      <c r="AS12" s="90"/>
      <c r="AT12" s="91"/>
      <c r="AU12" s="89"/>
      <c r="AV12" s="90"/>
      <c r="AW12" s="91">
        <v>700</v>
      </c>
      <c r="AX12" s="89">
        <v>0</v>
      </c>
      <c r="AY12" s="90"/>
      <c r="AZ12" s="91">
        <v>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>
        <v>972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17975.58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109222</v>
      </c>
      <c r="E13" s="89">
        <v>0</v>
      </c>
      <c r="F13" s="90"/>
      <c r="G13" s="88"/>
      <c r="H13" s="89"/>
      <c r="I13" s="90"/>
      <c r="J13" s="97">
        <v>16275</v>
      </c>
      <c r="K13" s="89">
        <v>0</v>
      </c>
      <c r="L13" s="101"/>
      <c r="M13" s="91">
        <v>14700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1000</v>
      </c>
      <c r="W13" s="89">
        <v>0</v>
      </c>
      <c r="X13" s="90"/>
      <c r="Y13" s="91">
        <v>5804</v>
      </c>
      <c r="Z13" s="89">
        <v>0</v>
      </c>
      <c r="AA13" s="90"/>
      <c r="AB13" s="91">
        <v>119584</v>
      </c>
      <c r="AC13" s="89">
        <v>0</v>
      </c>
      <c r="AD13" s="90"/>
      <c r="AE13" s="91">
        <v>54275</v>
      </c>
      <c r="AF13" s="89">
        <v>0</v>
      </c>
      <c r="AG13" s="90"/>
      <c r="AH13" s="91">
        <v>0</v>
      </c>
      <c r="AI13" s="89">
        <v>0</v>
      </c>
      <c r="AJ13" s="90"/>
      <c r="AK13" s="91">
        <v>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250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>
        <v>104737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425847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9123</v>
      </c>
      <c r="BM16" s="89">
        <v>0</v>
      </c>
      <c r="BN16" s="90"/>
      <c r="BO16" s="91">
        <v>150</v>
      </c>
      <c r="BP16" s="89">
        <v>0</v>
      </c>
      <c r="BQ16" s="90"/>
      <c r="BR16" s="97"/>
      <c r="BS16" s="89"/>
      <c r="BT16" s="101"/>
      <c r="BU16" s="76"/>
      <c r="BV16" s="85">
        <f t="shared" si="0"/>
        <v>9273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29811.93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29811.93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5935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20976.49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26911.49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163678.51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16275</v>
      </c>
      <c r="K20" s="78">
        <f t="shared" si="1"/>
        <v>0</v>
      </c>
      <c r="L20" s="77">
        <f t="shared" si="1"/>
        <v>0</v>
      </c>
      <c r="M20" s="98">
        <f t="shared" si="1"/>
        <v>14700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1000</v>
      </c>
      <c r="W20" s="78">
        <f t="shared" si="1"/>
        <v>0</v>
      </c>
      <c r="X20" s="77">
        <f t="shared" si="1"/>
        <v>0</v>
      </c>
      <c r="Y20" s="98">
        <f t="shared" si="1"/>
        <v>5804</v>
      </c>
      <c r="Z20" s="78">
        <f t="shared" si="1"/>
        <v>0</v>
      </c>
      <c r="AA20" s="77">
        <f t="shared" si="1"/>
        <v>0</v>
      </c>
      <c r="AB20" s="98">
        <f t="shared" si="1"/>
        <v>119584</v>
      </c>
      <c r="AC20" s="78">
        <f t="shared" si="1"/>
        <v>0</v>
      </c>
      <c r="AD20" s="77">
        <f t="shared" si="1"/>
        <v>0</v>
      </c>
      <c r="AE20" s="98">
        <f t="shared" si="1"/>
        <v>54275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700</v>
      </c>
      <c r="AR20" s="78">
        <f t="shared" si="1"/>
        <v>0</v>
      </c>
      <c r="AS20" s="77">
        <f t="shared" si="1"/>
        <v>0</v>
      </c>
      <c r="AT20" s="98">
        <f t="shared" si="1"/>
        <v>250</v>
      </c>
      <c r="AU20" s="78">
        <f t="shared" si="1"/>
        <v>0</v>
      </c>
      <c r="AV20" s="77">
        <f t="shared" si="1"/>
        <v>0</v>
      </c>
      <c r="AW20" s="98">
        <f t="shared" si="1"/>
        <v>700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104737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22032.49</v>
      </c>
      <c r="BJ20" s="78">
        <f t="shared" si="1"/>
        <v>0</v>
      </c>
      <c r="BK20" s="77">
        <f t="shared" si="1"/>
        <v>0</v>
      </c>
      <c r="BL20" s="98">
        <f t="shared" si="1"/>
        <v>9123</v>
      </c>
      <c r="BM20" s="78">
        <f t="shared" si="1"/>
        <v>0</v>
      </c>
      <c r="BN20" s="77">
        <f t="shared" si="1"/>
        <v>0</v>
      </c>
      <c r="BO20" s="98">
        <f t="shared" si="1"/>
        <v>150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513009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54840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160</v>
      </c>
      <c r="Q24" s="89">
        <v>0</v>
      </c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>
        <v>0</v>
      </c>
      <c r="AI26" s="89">
        <v>0</v>
      </c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54840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160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>
        <v>0</v>
      </c>
      <c r="BD31" s="89">
        <v>0</v>
      </c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15963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15963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15963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15963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60000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60000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76233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76233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12000</v>
      </c>
      <c r="BS50" s="89">
        <v>0</v>
      </c>
      <c r="BT50" s="101"/>
      <c r="BU50" s="76"/>
      <c r="BV50" s="85">
        <f t="shared" si="9"/>
        <v>12000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88233</v>
      </c>
      <c r="BS51" s="78">
        <f>BS49+BS50</f>
        <v>0</v>
      </c>
      <c r="BT51" s="77">
        <f>BT49+BT50</f>
        <v>0</v>
      </c>
      <c r="BU51" s="85"/>
      <c r="BV51" s="85">
        <f>BV49+BV50</f>
        <v>88233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218518.51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16275</v>
      </c>
      <c r="K53" s="86">
        <f t="shared" si="11"/>
        <v>0</v>
      </c>
      <c r="L53" s="86">
        <f t="shared" si="11"/>
        <v>0</v>
      </c>
      <c r="M53" s="86">
        <f t="shared" si="11"/>
        <v>14700</v>
      </c>
      <c r="N53" s="86">
        <f t="shared" si="11"/>
        <v>0</v>
      </c>
      <c r="O53" s="86">
        <f t="shared" si="11"/>
        <v>0</v>
      </c>
      <c r="P53" s="86">
        <f t="shared" si="11"/>
        <v>160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1000</v>
      </c>
      <c r="W53" s="86">
        <f t="shared" si="11"/>
        <v>0</v>
      </c>
      <c r="X53" s="86">
        <f t="shared" si="11"/>
        <v>0</v>
      </c>
      <c r="Y53" s="86">
        <f t="shared" si="11"/>
        <v>5804</v>
      </c>
      <c r="Z53" s="86">
        <f t="shared" si="11"/>
        <v>0</v>
      </c>
      <c r="AA53" s="86">
        <f t="shared" si="11"/>
        <v>0</v>
      </c>
      <c r="AB53" s="86">
        <f t="shared" si="11"/>
        <v>119584</v>
      </c>
      <c r="AC53" s="86">
        <f t="shared" si="11"/>
        <v>0</v>
      </c>
      <c r="AD53" s="86">
        <f t="shared" si="11"/>
        <v>0</v>
      </c>
      <c r="AE53" s="86">
        <f t="shared" si="11"/>
        <v>54275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700</v>
      </c>
      <c r="AR53" s="86">
        <f t="shared" si="11"/>
        <v>0</v>
      </c>
      <c r="AS53" s="86">
        <f t="shared" si="11"/>
        <v>0</v>
      </c>
      <c r="AT53" s="86">
        <f t="shared" si="11"/>
        <v>250</v>
      </c>
      <c r="AU53" s="86">
        <f t="shared" si="11"/>
        <v>0</v>
      </c>
      <c r="AV53" s="86">
        <f t="shared" si="11"/>
        <v>0</v>
      </c>
      <c r="AW53" s="86">
        <f t="shared" si="11"/>
        <v>700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104737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22032.49</v>
      </c>
      <c r="BJ53" s="86">
        <f t="shared" si="11"/>
        <v>0</v>
      </c>
      <c r="BK53" s="86">
        <f t="shared" si="11"/>
        <v>0</v>
      </c>
      <c r="BL53" s="86">
        <f t="shared" si="11"/>
        <v>25086</v>
      </c>
      <c r="BM53" s="86">
        <f t="shared" si="11"/>
        <v>0</v>
      </c>
      <c r="BN53" s="86">
        <f t="shared" si="11"/>
        <v>0</v>
      </c>
      <c r="BO53" s="86">
        <f t="shared" si="11"/>
        <v>60150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88233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732205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2022-04-26T08:32:50Z</dcterms:modified>
  <cp:category/>
  <cp:version/>
  <cp:contentType/>
  <cp:contentStatus/>
</cp:coreProperties>
</file>