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<sst xmlns="http://schemas.openxmlformats.org/spreadsheetml/2006/main" count="870" uniqueCount="151">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</sst>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21024.04</v>
      </c>
      <c r="E5" s="38"/>
    </row>
    <row r="6" spans="2:5" ht="15">
      <c r="B6" s="8"/>
      <c r="C6" s="5" t="s">
        <v>5</v>
      </c>
      <c r="D6" s="39">
        <v>144538.29</v>
      </c>
      <c r="E6" s="40"/>
    </row>
    <row r="7" spans="2:5" ht="15">
      <c r="B7" s="8"/>
      <c r="C7" s="5" t="s">
        <v>6</v>
      </c>
      <c r="D7" s="39">
        <v>165149.02999999997</v>
      </c>
      <c r="E7" s="40"/>
    </row>
    <row r="8" spans="2:5" ht="15.75" thickBot="1">
      <c r="B8" s="9"/>
      <c r="C8" s="6" t="s">
        <v>7</v>
      </c>
      <c r="D8" s="41"/>
      <c r="E8" s="42">
        <v>1147297.13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1022950</v>
      </c>
      <c r="E10" s="45">
        <v>974043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331083.37</v>
      </c>
      <c r="E14" s="45">
        <v>331000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1354033.37</v>
      </c>
      <c r="E16" s="51">
        <f>E10+E11+E12+E13+E14+E15</f>
        <v>1305043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618566.73</v>
      </c>
      <c r="E18" s="45">
        <v>621508.03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13700</v>
      </c>
      <c r="E20" s="59">
        <v>17700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632266.73</v>
      </c>
      <c r="E23" s="51">
        <f>E18+E19+E20+E21+E22</f>
        <v>639208.03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249350</v>
      </c>
      <c r="E25" s="45">
        <v>248625</v>
      </c>
    </row>
    <row r="26" spans="2:5" ht="15">
      <c r="B26" s="13">
        <v>30200</v>
      </c>
      <c r="C26" s="54" t="s">
        <v>28</v>
      </c>
      <c r="D26" s="39">
        <v>2000</v>
      </c>
      <c r="E26" s="45">
        <v>1600</v>
      </c>
    </row>
    <row r="27" spans="2:5" ht="15">
      <c r="B27" s="13">
        <v>30300</v>
      </c>
      <c r="C27" s="54" t="s">
        <v>29</v>
      </c>
      <c r="D27" s="39">
        <v>27</v>
      </c>
      <c r="E27" s="45">
        <v>27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264983.53</v>
      </c>
      <c r="E29" s="50">
        <v>285609.76</v>
      </c>
    </row>
    <row r="30" spans="2:5" ht="15.75" thickBot="1">
      <c r="B30" s="16">
        <v>30000</v>
      </c>
      <c r="C30" s="15" t="s">
        <v>32</v>
      </c>
      <c r="D30" s="48">
        <f>D25+D26+D27+D28+D29</f>
        <v>516360.53</v>
      </c>
      <c r="E30" s="51">
        <f>E25+E26+E27+E28+E29</f>
        <v>535861.76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23000</v>
      </c>
      <c r="E32" s="45">
        <v>23000</v>
      </c>
    </row>
    <row r="33" spans="2:5" ht="15">
      <c r="B33" s="13">
        <v>40200</v>
      </c>
      <c r="C33" s="54" t="s">
        <v>36</v>
      </c>
      <c r="D33" s="61">
        <v>1990359.69</v>
      </c>
      <c r="E33" s="59">
        <v>2405546.7199999997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32900</v>
      </c>
      <c r="E36" s="50">
        <v>32900</v>
      </c>
    </row>
    <row r="37" spans="2:5" ht="15.75" thickBot="1">
      <c r="B37" s="16">
        <v>40000</v>
      </c>
      <c r="C37" s="15" t="s">
        <v>40</v>
      </c>
      <c r="D37" s="48">
        <f>D32+D33+D34+D35+D36</f>
        <v>2046259.69</v>
      </c>
      <c r="E37" s="51">
        <f>E32+E33+E34+E35+E36</f>
        <v>2461446.7199999997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>
        <v>300000</v>
      </c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300000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553000</v>
      </c>
      <c r="E54" s="45">
        <v>558000</v>
      </c>
    </row>
    <row r="55" spans="2:5" ht="15">
      <c r="B55" s="13">
        <v>90200</v>
      </c>
      <c r="C55" s="54" t="s">
        <v>62</v>
      </c>
      <c r="D55" s="61">
        <v>30000</v>
      </c>
      <c r="E55" s="62">
        <v>35259.770000000004</v>
      </c>
    </row>
    <row r="56" spans="2:5" ht="15.75" thickBot="1">
      <c r="B56" s="16">
        <v>90000</v>
      </c>
      <c r="C56" s="15" t="s">
        <v>63</v>
      </c>
      <c r="D56" s="48">
        <f>D54+D55</f>
        <v>583000</v>
      </c>
      <c r="E56" s="51">
        <f>E54+E55</f>
        <v>593259.77</v>
      </c>
    </row>
    <row r="57" spans="2:5" ht="16.5" thickBot="1" thickTop="1">
      <c r="B57" s="109" t="s">
        <v>64</v>
      </c>
      <c r="C57" s="110"/>
      <c r="D57" s="52">
        <f>D16+D23+D30+D37+D43+D49+D52+D56</f>
        <v>5431920.32</v>
      </c>
      <c r="E57" s="55">
        <f>E16+E23+E30+E37+E43+E49+E52+E56</f>
        <v>5834819.279999999</v>
      </c>
    </row>
    <row r="58" spans="2:5" ht="16.5" thickBot="1" thickTop="1">
      <c r="B58" s="109" t="s">
        <v>65</v>
      </c>
      <c r="C58" s="110"/>
      <c r="D58" s="52">
        <f>D57+D5+D6+D7+D8</f>
        <v>5762631.680000001</v>
      </c>
      <c r="E58" s="55">
        <f>E57+E5+E6+E7+E8</f>
        <v>6982116.409999999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1032650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331000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1363650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601040.36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13700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614740.36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262350</v>
      </c>
      <c r="E25" s="45"/>
    </row>
    <row r="26" spans="2:5" ht="15">
      <c r="B26" s="13">
        <v>30200</v>
      </c>
      <c r="C26" s="54" t="s">
        <v>28</v>
      </c>
      <c r="D26" s="39">
        <v>11500</v>
      </c>
      <c r="E26" s="45"/>
    </row>
    <row r="27" spans="2:5" ht="15">
      <c r="B27" s="13">
        <v>30300</v>
      </c>
      <c r="C27" s="54" t="s">
        <v>29</v>
      </c>
      <c r="D27" s="39">
        <v>27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238283.53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512160.53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50000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553000</v>
      </c>
      <c r="E54" s="45"/>
    </row>
    <row r="55" spans="2:5" ht="15">
      <c r="B55" s="13">
        <v>90200</v>
      </c>
      <c r="C55" s="54" t="s">
        <v>62</v>
      </c>
      <c r="D55" s="61">
        <v>30000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583000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3448550.8899999997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3448550.8899999997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1032650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331000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1363650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596040.36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13700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609740.36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262350</v>
      </c>
      <c r="E25" s="45"/>
    </row>
    <row r="26" spans="2:5" ht="15">
      <c r="B26" s="13">
        <v>30200</v>
      </c>
      <c r="C26" s="54" t="s">
        <v>28</v>
      </c>
      <c r="D26" s="39">
        <v>11500</v>
      </c>
      <c r="E26" s="45"/>
    </row>
    <row r="27" spans="2:5" ht="15">
      <c r="B27" s="13">
        <v>30300</v>
      </c>
      <c r="C27" s="54" t="s">
        <v>29</v>
      </c>
      <c r="D27" s="39">
        <v>27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235283.53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509160.53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553000</v>
      </c>
      <c r="E54" s="45"/>
    </row>
    <row r="55" spans="2:5" ht="15">
      <c r="B55" s="13">
        <v>90200</v>
      </c>
      <c r="C55" s="54" t="s">
        <v>62</v>
      </c>
      <c r="D55" s="61">
        <v>30000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583000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3390550.8899999997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3390550.8899999997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347448.87</v>
      </c>
      <c r="E10" s="89">
        <v>0</v>
      </c>
      <c r="F10" s="90">
        <v>358515.26000000007</v>
      </c>
      <c r="G10" s="88"/>
      <c r="H10" s="89"/>
      <c r="I10" s="90"/>
      <c r="J10" s="97">
        <v>57200</v>
      </c>
      <c r="K10" s="89">
        <v>0</v>
      </c>
      <c r="L10" s="101">
        <v>59349.729999999996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27850</v>
      </c>
      <c r="AF10" s="89">
        <v>0</v>
      </c>
      <c r="AG10" s="90">
        <v>28720.6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>
        <v>500</v>
      </c>
      <c r="AU10" s="89">
        <v>0</v>
      </c>
      <c r="AV10" s="90">
        <v>560.58</v>
      </c>
      <c r="AW10" s="91">
        <v>0</v>
      </c>
      <c r="AX10" s="89">
        <v>0</v>
      </c>
      <c r="AY10" s="90">
        <v>0</v>
      </c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432998.87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447146.17000000004</v>
      </c>
    </row>
    <row r="11" spans="2:76" ht="15">
      <c r="B11" s="13">
        <v>102</v>
      </c>
      <c r="C11" s="25" t="s">
        <v>92</v>
      </c>
      <c r="D11" s="88">
        <v>30400</v>
      </c>
      <c r="E11" s="89">
        <v>0</v>
      </c>
      <c r="F11" s="90">
        <v>33519.22</v>
      </c>
      <c r="G11" s="88"/>
      <c r="H11" s="89"/>
      <c r="I11" s="90"/>
      <c r="J11" s="97">
        <v>4100</v>
      </c>
      <c r="K11" s="89">
        <v>0</v>
      </c>
      <c r="L11" s="101">
        <v>4951.04</v>
      </c>
      <c r="M11" s="91">
        <v>300</v>
      </c>
      <c r="N11" s="89">
        <v>0</v>
      </c>
      <c r="O11" s="90">
        <v>317.95</v>
      </c>
      <c r="P11" s="91"/>
      <c r="Q11" s="89"/>
      <c r="R11" s="90"/>
      <c r="S11" s="91"/>
      <c r="T11" s="89"/>
      <c r="U11" s="90"/>
      <c r="V11" s="91"/>
      <c r="W11" s="89"/>
      <c r="X11" s="90"/>
      <c r="Y11" s="91">
        <v>1860</v>
      </c>
      <c r="Z11" s="89">
        <v>0</v>
      </c>
      <c r="AA11" s="90">
        <v>2137.35</v>
      </c>
      <c r="AB11" s="91"/>
      <c r="AC11" s="89"/>
      <c r="AD11" s="90"/>
      <c r="AE11" s="91">
        <v>350</v>
      </c>
      <c r="AF11" s="89">
        <v>0</v>
      </c>
      <c r="AG11" s="90">
        <v>530</v>
      </c>
      <c r="AH11" s="91"/>
      <c r="AI11" s="89"/>
      <c r="AJ11" s="90"/>
      <c r="AK11" s="91">
        <v>178.5</v>
      </c>
      <c r="AL11" s="89">
        <v>0</v>
      </c>
      <c r="AM11" s="90">
        <v>229.5</v>
      </c>
      <c r="AN11" s="91"/>
      <c r="AO11" s="89"/>
      <c r="AP11" s="90"/>
      <c r="AQ11" s="91"/>
      <c r="AR11" s="89"/>
      <c r="AS11" s="90"/>
      <c r="AT11" s="91">
        <v>300</v>
      </c>
      <c r="AU11" s="89">
        <v>0</v>
      </c>
      <c r="AV11" s="90">
        <v>335.34000000000003</v>
      </c>
      <c r="AW11" s="91"/>
      <c r="AX11" s="89"/>
      <c r="AY11" s="90"/>
      <c r="AZ11" s="91">
        <v>4335</v>
      </c>
      <c r="BA11" s="89">
        <v>0</v>
      </c>
      <c r="BB11" s="90">
        <v>4790</v>
      </c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41823.5</v>
      </c>
      <c r="BW11" s="77">
        <f t="shared" si="1"/>
        <v>0</v>
      </c>
      <c r="BX11" s="79">
        <f t="shared" si="2"/>
        <v>46810.399999999994</v>
      </c>
    </row>
    <row r="12" spans="2:76" ht="15">
      <c r="B12" s="13">
        <v>103</v>
      </c>
      <c r="C12" s="25" t="s">
        <v>93</v>
      </c>
      <c r="D12" s="88">
        <v>252102.67000000004</v>
      </c>
      <c r="E12" s="89">
        <v>0</v>
      </c>
      <c r="F12" s="90">
        <v>353303.42</v>
      </c>
      <c r="G12" s="88"/>
      <c r="H12" s="89"/>
      <c r="I12" s="90"/>
      <c r="J12" s="97">
        <v>12311.9</v>
      </c>
      <c r="K12" s="89">
        <v>0</v>
      </c>
      <c r="L12" s="101">
        <v>21233.31</v>
      </c>
      <c r="M12" s="91">
        <v>207012</v>
      </c>
      <c r="N12" s="89">
        <v>0</v>
      </c>
      <c r="O12" s="90">
        <v>282368.36</v>
      </c>
      <c r="P12" s="91">
        <v>0</v>
      </c>
      <c r="Q12" s="89">
        <v>0</v>
      </c>
      <c r="R12" s="90">
        <v>0</v>
      </c>
      <c r="S12" s="91">
        <v>4070</v>
      </c>
      <c r="T12" s="89">
        <v>0</v>
      </c>
      <c r="U12" s="90">
        <v>4070</v>
      </c>
      <c r="V12" s="91">
        <v>870</v>
      </c>
      <c r="W12" s="89">
        <v>0</v>
      </c>
      <c r="X12" s="90">
        <v>870</v>
      </c>
      <c r="Y12" s="91">
        <v>3000</v>
      </c>
      <c r="Z12" s="89">
        <v>0</v>
      </c>
      <c r="AA12" s="90">
        <v>3000</v>
      </c>
      <c r="AB12" s="91">
        <v>261950</v>
      </c>
      <c r="AC12" s="89">
        <v>0</v>
      </c>
      <c r="AD12" s="90">
        <v>294375.82</v>
      </c>
      <c r="AE12" s="91">
        <v>134683.3</v>
      </c>
      <c r="AF12" s="89">
        <v>0</v>
      </c>
      <c r="AG12" s="90">
        <v>172180.82</v>
      </c>
      <c r="AH12" s="91"/>
      <c r="AI12" s="89"/>
      <c r="AJ12" s="90"/>
      <c r="AK12" s="91">
        <v>26200</v>
      </c>
      <c r="AL12" s="89">
        <v>0</v>
      </c>
      <c r="AM12" s="90">
        <v>38021.35</v>
      </c>
      <c r="AN12" s="91"/>
      <c r="AO12" s="89"/>
      <c r="AP12" s="90"/>
      <c r="AQ12" s="91"/>
      <c r="AR12" s="89"/>
      <c r="AS12" s="90"/>
      <c r="AT12" s="91">
        <v>100</v>
      </c>
      <c r="AU12" s="89">
        <v>0</v>
      </c>
      <c r="AV12" s="90">
        <v>350</v>
      </c>
      <c r="AW12" s="91"/>
      <c r="AX12" s="89"/>
      <c r="AY12" s="90"/>
      <c r="AZ12" s="91">
        <v>541880</v>
      </c>
      <c r="BA12" s="89">
        <v>0</v>
      </c>
      <c r="BB12" s="90">
        <v>550296.43</v>
      </c>
      <c r="BC12" s="91"/>
      <c r="BD12" s="89"/>
      <c r="BE12" s="90"/>
      <c r="BF12" s="91">
        <v>0</v>
      </c>
      <c r="BG12" s="89">
        <v>0</v>
      </c>
      <c r="BH12" s="90">
        <v>0</v>
      </c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1444179.87</v>
      </c>
      <c r="BW12" s="77">
        <f t="shared" si="1"/>
        <v>0</v>
      </c>
      <c r="BX12" s="79">
        <f t="shared" si="2"/>
        <v>1720069.5100000002</v>
      </c>
    </row>
    <row r="13" spans="2:76" ht="15">
      <c r="B13" s="13">
        <v>104</v>
      </c>
      <c r="C13" s="25" t="s">
        <v>19</v>
      </c>
      <c r="D13" s="88">
        <v>19664</v>
      </c>
      <c r="E13" s="89">
        <v>0</v>
      </c>
      <c r="F13" s="90">
        <v>32777.240000000005</v>
      </c>
      <c r="G13" s="88"/>
      <c r="H13" s="89"/>
      <c r="I13" s="90"/>
      <c r="J13" s="97">
        <v>1000</v>
      </c>
      <c r="K13" s="89">
        <v>0</v>
      </c>
      <c r="L13" s="101">
        <v>1000</v>
      </c>
      <c r="M13" s="91">
        <v>21900</v>
      </c>
      <c r="N13" s="89">
        <v>0</v>
      </c>
      <c r="O13" s="90">
        <v>26005.92</v>
      </c>
      <c r="P13" s="91">
        <v>0</v>
      </c>
      <c r="Q13" s="89">
        <v>0</v>
      </c>
      <c r="R13" s="90">
        <v>0</v>
      </c>
      <c r="S13" s="91">
        <v>200</v>
      </c>
      <c r="T13" s="89">
        <v>0</v>
      </c>
      <c r="U13" s="90">
        <v>4081.75</v>
      </c>
      <c r="V13" s="91">
        <v>500</v>
      </c>
      <c r="W13" s="89">
        <v>0</v>
      </c>
      <c r="X13" s="90">
        <v>700</v>
      </c>
      <c r="Y13" s="91">
        <v>0</v>
      </c>
      <c r="Z13" s="89">
        <v>0</v>
      </c>
      <c r="AA13" s="90">
        <v>1900</v>
      </c>
      <c r="AB13" s="91">
        <v>14435</v>
      </c>
      <c r="AC13" s="89">
        <v>0</v>
      </c>
      <c r="AD13" s="90">
        <v>35607.26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183750</v>
      </c>
      <c r="AL13" s="89">
        <v>0</v>
      </c>
      <c r="AM13" s="90">
        <v>241398.92</v>
      </c>
      <c r="AN13" s="91">
        <v>0</v>
      </c>
      <c r="AO13" s="89">
        <v>0</v>
      </c>
      <c r="AP13" s="90">
        <v>0</v>
      </c>
      <c r="AQ13" s="91"/>
      <c r="AR13" s="89"/>
      <c r="AS13" s="90"/>
      <c r="AT13" s="91">
        <v>880</v>
      </c>
      <c r="AU13" s="89">
        <v>0</v>
      </c>
      <c r="AV13" s="90">
        <v>880</v>
      </c>
      <c r="AW13" s="97"/>
      <c r="AX13" s="89"/>
      <c r="AY13" s="101"/>
      <c r="AZ13" s="91">
        <v>300</v>
      </c>
      <c r="BA13" s="89">
        <v>0</v>
      </c>
      <c r="BB13" s="90">
        <v>300</v>
      </c>
      <c r="BC13" s="97"/>
      <c r="BD13" s="89"/>
      <c r="BE13" s="101"/>
      <c r="BF13" s="91">
        <v>0</v>
      </c>
      <c r="BG13" s="89">
        <v>0</v>
      </c>
      <c r="BH13" s="90">
        <v>0</v>
      </c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242629</v>
      </c>
      <c r="BW13" s="77">
        <f t="shared" si="1"/>
        <v>0</v>
      </c>
      <c r="BX13" s="79">
        <f t="shared" si="2"/>
        <v>344651.09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>
        <v>0</v>
      </c>
      <c r="Z16" s="89">
        <v>0</v>
      </c>
      <c r="AA16" s="101">
        <v>0</v>
      </c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71516.52</v>
      </c>
      <c r="BM16" s="89">
        <v>0</v>
      </c>
      <c r="BN16" s="90">
        <v>71516.52</v>
      </c>
      <c r="BO16" s="91">
        <v>300</v>
      </c>
      <c r="BP16" s="89">
        <v>0</v>
      </c>
      <c r="BQ16" s="90">
        <v>300</v>
      </c>
      <c r="BR16" s="97"/>
      <c r="BS16" s="89"/>
      <c r="BT16" s="101"/>
      <c r="BU16" s="76"/>
      <c r="BV16" s="85">
        <f t="shared" si="0"/>
        <v>71816.52</v>
      </c>
      <c r="BW16" s="77">
        <f t="shared" si="1"/>
        <v>0</v>
      </c>
      <c r="BX16" s="79">
        <f t="shared" si="2"/>
        <v>71816.52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50000</v>
      </c>
      <c r="E18" s="89">
        <v>0</v>
      </c>
      <c r="F18" s="90">
        <v>124897.81</v>
      </c>
      <c r="G18" s="88"/>
      <c r="H18" s="89"/>
      <c r="I18" s="90"/>
      <c r="J18" s="97">
        <v>2900</v>
      </c>
      <c r="K18" s="89">
        <v>0</v>
      </c>
      <c r="L18" s="101">
        <v>7671.95</v>
      </c>
      <c r="M18" s="97">
        <v>0</v>
      </c>
      <c r="N18" s="89">
        <v>0</v>
      </c>
      <c r="O18" s="101">
        <v>65.78</v>
      </c>
      <c r="P18" s="97"/>
      <c r="Q18" s="89"/>
      <c r="R18" s="101"/>
      <c r="S18" s="97">
        <v>0</v>
      </c>
      <c r="T18" s="89">
        <v>0</v>
      </c>
      <c r="U18" s="101">
        <v>0</v>
      </c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7010.99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52900</v>
      </c>
      <c r="BW18" s="77">
        <f t="shared" si="1"/>
        <v>0</v>
      </c>
      <c r="BX18" s="79">
        <f t="shared" si="2"/>
        <v>139646.53</v>
      </c>
    </row>
    <row r="19" spans="2:76" ht="15">
      <c r="B19" s="13">
        <v>110</v>
      </c>
      <c r="C19" s="25" t="s">
        <v>98</v>
      </c>
      <c r="D19" s="88">
        <v>41850</v>
      </c>
      <c r="E19" s="89">
        <v>0</v>
      </c>
      <c r="F19" s="90">
        <v>42631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10500</v>
      </c>
      <c r="BA19" s="89">
        <v>0</v>
      </c>
      <c r="BB19" s="101">
        <v>10500</v>
      </c>
      <c r="BC19" s="97"/>
      <c r="BD19" s="89"/>
      <c r="BE19" s="101"/>
      <c r="BF19" s="97"/>
      <c r="BG19" s="89"/>
      <c r="BH19" s="101"/>
      <c r="BI19" s="97">
        <v>74645.12999999999</v>
      </c>
      <c r="BJ19" s="89">
        <v>0</v>
      </c>
      <c r="BK19" s="101">
        <v>12000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126995.12999999999</v>
      </c>
      <c r="BW19" s="77">
        <f t="shared" si="1"/>
        <v>0</v>
      </c>
      <c r="BX19" s="79">
        <f t="shared" si="2"/>
        <v>65131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741465.54</v>
      </c>
      <c r="E20" s="78">
        <f t="shared" si="3"/>
        <v>0</v>
      </c>
      <c r="F20" s="79">
        <f t="shared" si="3"/>
        <v>945643.9500000002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77511.9</v>
      </c>
      <c r="K20" s="78">
        <f t="shared" si="3"/>
        <v>0</v>
      </c>
      <c r="L20" s="77">
        <f t="shared" si="3"/>
        <v>94206.03</v>
      </c>
      <c r="M20" s="98">
        <f t="shared" si="3"/>
        <v>229212</v>
      </c>
      <c r="N20" s="78">
        <f t="shared" si="3"/>
        <v>0</v>
      </c>
      <c r="O20" s="77">
        <f t="shared" si="3"/>
        <v>308758.01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4270</v>
      </c>
      <c r="T20" s="78">
        <f t="shared" si="3"/>
        <v>0</v>
      </c>
      <c r="U20" s="77">
        <f t="shared" si="3"/>
        <v>8151.75</v>
      </c>
      <c r="V20" s="98">
        <f t="shared" si="3"/>
        <v>1370</v>
      </c>
      <c r="W20" s="78">
        <f t="shared" si="3"/>
        <v>0</v>
      </c>
      <c r="X20" s="77">
        <f t="shared" si="3"/>
        <v>1570</v>
      </c>
      <c r="Y20" s="98">
        <f t="shared" si="3"/>
        <v>4860</v>
      </c>
      <c r="Z20" s="78">
        <f t="shared" si="3"/>
        <v>0</v>
      </c>
      <c r="AA20" s="77">
        <f t="shared" si="3"/>
        <v>7037.35</v>
      </c>
      <c r="AB20" s="98">
        <f t="shared" si="3"/>
        <v>276385</v>
      </c>
      <c r="AC20" s="78">
        <f t="shared" si="3"/>
        <v>0</v>
      </c>
      <c r="AD20" s="77">
        <f t="shared" si="3"/>
        <v>329983.08</v>
      </c>
      <c r="AE20" s="98">
        <f t="shared" si="3"/>
        <v>162883.3</v>
      </c>
      <c r="AF20" s="78">
        <f t="shared" si="3"/>
        <v>0</v>
      </c>
      <c r="AG20" s="77">
        <f t="shared" si="3"/>
        <v>201431.42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210128.5</v>
      </c>
      <c r="AL20" s="78">
        <f t="shared" si="3"/>
        <v>0</v>
      </c>
      <c r="AM20" s="77">
        <f t="shared" si="3"/>
        <v>286660.76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1780</v>
      </c>
      <c r="AU20" s="78">
        <f t="shared" si="3"/>
        <v>0</v>
      </c>
      <c r="AV20" s="77">
        <f t="shared" si="3"/>
        <v>2125.92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557015</v>
      </c>
      <c r="BA20" s="78">
        <f t="shared" si="3"/>
        <v>0</v>
      </c>
      <c r="BB20" s="77">
        <f t="shared" si="3"/>
        <v>565886.43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74645.12999999999</v>
      </c>
      <c r="BJ20" s="78">
        <f t="shared" si="3"/>
        <v>0</v>
      </c>
      <c r="BK20" s="77">
        <f t="shared" si="3"/>
        <v>12000</v>
      </c>
      <c r="BL20" s="98">
        <f t="shared" si="3"/>
        <v>71516.52</v>
      </c>
      <c r="BM20" s="78">
        <f t="shared" si="3"/>
        <v>0</v>
      </c>
      <c r="BN20" s="77">
        <f t="shared" si="3"/>
        <v>71516.52</v>
      </c>
      <c r="BO20" s="98">
        <f t="shared" si="3"/>
        <v>300</v>
      </c>
      <c r="BP20" s="78">
        <f t="shared" si="3"/>
        <v>0</v>
      </c>
      <c r="BQ20" s="77">
        <f t="shared" si="3"/>
        <v>300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2413342.89</v>
      </c>
      <c r="BW20" s="77">
        <f>BW10+BW11+BW12+BW13+BW14+BW15+BW16+BW17+BW18+BW19</f>
        <v>0</v>
      </c>
      <c r="BX20" s="95">
        <f>BX10+BX11+BX12+BX13+BX14+BX15+BX16+BX17+BX18+BX19</f>
        <v>2835271.2199999997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106710.64</v>
      </c>
      <c r="E24" s="89">
        <v>0</v>
      </c>
      <c r="F24" s="90">
        <v>161101.65999999997</v>
      </c>
      <c r="G24" s="88"/>
      <c r="H24" s="89"/>
      <c r="I24" s="90"/>
      <c r="J24" s="97">
        <v>0</v>
      </c>
      <c r="K24" s="89">
        <v>0</v>
      </c>
      <c r="L24" s="101">
        <v>8570.5</v>
      </c>
      <c r="M24" s="97">
        <v>1152660.84</v>
      </c>
      <c r="N24" s="89">
        <v>0</v>
      </c>
      <c r="O24" s="101">
        <v>1193196.2600000002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970146</v>
      </c>
      <c r="AC24" s="89">
        <v>0</v>
      </c>
      <c r="AD24" s="101">
        <v>970146</v>
      </c>
      <c r="AE24" s="97">
        <v>118529.53</v>
      </c>
      <c r="AF24" s="89">
        <v>0</v>
      </c>
      <c r="AG24" s="101">
        <v>143318.34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7900</v>
      </c>
      <c r="BA24" s="89">
        <v>0</v>
      </c>
      <c r="BB24" s="101">
        <v>7900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2355947.01</v>
      </c>
      <c r="BW24" s="77">
        <f t="shared" si="4"/>
        <v>0</v>
      </c>
      <c r="BX24" s="79">
        <f t="shared" si="4"/>
        <v>2484232.76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>
        <v>0</v>
      </c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>
        <v>0</v>
      </c>
      <c r="BA26" s="89">
        <v>0</v>
      </c>
      <c r="BB26" s="101">
        <v>0</v>
      </c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106710.64</v>
      </c>
      <c r="E28" s="78">
        <f t="shared" si="5"/>
        <v>0</v>
      </c>
      <c r="F28" s="79">
        <f t="shared" si="5"/>
        <v>161101.65999999997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8570.5</v>
      </c>
      <c r="M28" s="98">
        <f t="shared" si="5"/>
        <v>1152660.84</v>
      </c>
      <c r="N28" s="78">
        <f t="shared" si="5"/>
        <v>0</v>
      </c>
      <c r="O28" s="77">
        <f t="shared" si="5"/>
        <v>1193196.2600000002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970146</v>
      </c>
      <c r="AC28" s="78">
        <f t="shared" si="5"/>
        <v>0</v>
      </c>
      <c r="AD28" s="77">
        <f t="shared" si="5"/>
        <v>970146</v>
      </c>
      <c r="AE28" s="98">
        <f t="shared" si="5"/>
        <v>118529.53</v>
      </c>
      <c r="AF28" s="78">
        <f t="shared" si="5"/>
        <v>0</v>
      </c>
      <c r="AG28" s="77">
        <f t="shared" si="5"/>
        <v>143318.34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7900</v>
      </c>
      <c r="BA28" s="78">
        <f t="shared" si="6"/>
        <v>0</v>
      </c>
      <c r="BB28" s="77">
        <f t="shared" si="6"/>
        <v>7900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2355947.01</v>
      </c>
      <c r="BW28" s="77">
        <f>BW23+BW24+BW25+BW26+BW27</f>
        <v>0</v>
      </c>
      <c r="BX28" s="95">
        <f>BX23+BX24+BX25+BX26+BX27</f>
        <v>2484232.76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110341.78</v>
      </c>
      <c r="BM40" s="89">
        <v>0</v>
      </c>
      <c r="BN40" s="101">
        <v>110341.78</v>
      </c>
      <c r="BO40" s="97"/>
      <c r="BP40" s="89"/>
      <c r="BQ40" s="101"/>
      <c r="BR40" s="97"/>
      <c r="BS40" s="89"/>
      <c r="BT40" s="101"/>
      <c r="BU40" s="76"/>
      <c r="BV40" s="85">
        <f t="shared" si="10"/>
        <v>110341.78</v>
      </c>
      <c r="BW40" s="77">
        <f t="shared" si="10"/>
        <v>0</v>
      </c>
      <c r="BX40" s="79">
        <f t="shared" si="10"/>
        <v>110341.78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110341.78</v>
      </c>
      <c r="BM42" s="78">
        <f t="shared" si="12"/>
        <v>0</v>
      </c>
      <c r="BN42" s="77">
        <f t="shared" si="12"/>
        <v>110341.78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110341.78</v>
      </c>
      <c r="BW42" s="77">
        <f>BW38+BW39+BW40+BW41</f>
        <v>0</v>
      </c>
      <c r="BX42" s="95">
        <f>BX38+BX39+BX40+BX41</f>
        <v>110341.78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>
        <v>300000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300000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300000</v>
      </c>
      <c r="BP46" s="78">
        <f>BP45</f>
        <v>0</v>
      </c>
      <c r="BQ46" s="95">
        <f>BQ45</f>
        <v>300000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300000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553000</v>
      </c>
      <c r="BS49" s="89">
        <v>0</v>
      </c>
      <c r="BT49" s="101">
        <v>633408.76</v>
      </c>
      <c r="BU49" s="76"/>
      <c r="BV49" s="85">
        <f aca="true" t="shared" si="15" ref="BV49:BX50">D49+G49+J49+M49+P49+S49+V49+Y49+AB49+AE49+AH49+AK49+AN49+AQ49+AT49+AW49+AZ49+BC49+BF49+BI49+BL49+BO49+BR49</f>
        <v>553000</v>
      </c>
      <c r="BW49" s="77">
        <f t="shared" si="15"/>
        <v>0</v>
      </c>
      <c r="BX49" s="79">
        <f t="shared" si="15"/>
        <v>633408.76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30000</v>
      </c>
      <c r="BS50" s="89">
        <v>0</v>
      </c>
      <c r="BT50" s="101">
        <v>52351.13</v>
      </c>
      <c r="BU50" s="76"/>
      <c r="BV50" s="85">
        <f t="shared" si="15"/>
        <v>30000</v>
      </c>
      <c r="BW50" s="77">
        <f t="shared" si="15"/>
        <v>0</v>
      </c>
      <c r="BX50" s="79">
        <f t="shared" si="15"/>
        <v>52351.13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583000</v>
      </c>
      <c r="BS51" s="78">
        <f>BS49+BS50</f>
        <v>0</v>
      </c>
      <c r="BT51" s="77">
        <f>BT49+BT50</f>
        <v>685759.89</v>
      </c>
      <c r="BU51" s="85"/>
      <c r="BV51" s="85">
        <f>BV49+BV50</f>
        <v>583000</v>
      </c>
      <c r="BW51" s="77">
        <f>BW49+BW50</f>
        <v>0</v>
      </c>
      <c r="BX51" s="95">
        <f>BX49+BX50</f>
        <v>685759.89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848176.18</v>
      </c>
      <c r="E53" s="86">
        <f t="shared" si="18"/>
        <v>0</v>
      </c>
      <c r="F53" s="86">
        <f t="shared" si="18"/>
        <v>1106745.61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77511.9</v>
      </c>
      <c r="K53" s="86">
        <f t="shared" si="18"/>
        <v>0</v>
      </c>
      <c r="L53" s="86">
        <f t="shared" si="18"/>
        <v>102776.53</v>
      </c>
      <c r="M53" s="86">
        <f t="shared" si="18"/>
        <v>1381872.84</v>
      </c>
      <c r="N53" s="86">
        <f t="shared" si="18"/>
        <v>0</v>
      </c>
      <c r="O53" s="86">
        <f t="shared" si="18"/>
        <v>1501954.2700000003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4270</v>
      </c>
      <c r="T53" s="86">
        <f t="shared" si="18"/>
        <v>0</v>
      </c>
      <c r="U53" s="86">
        <f t="shared" si="18"/>
        <v>8151.75</v>
      </c>
      <c r="V53" s="86">
        <f t="shared" si="18"/>
        <v>1370</v>
      </c>
      <c r="W53" s="86">
        <f t="shared" si="18"/>
        <v>0</v>
      </c>
      <c r="X53" s="86">
        <f t="shared" si="18"/>
        <v>1570</v>
      </c>
      <c r="Y53" s="86">
        <f t="shared" si="18"/>
        <v>4860</v>
      </c>
      <c r="Z53" s="86">
        <f t="shared" si="18"/>
        <v>0</v>
      </c>
      <c r="AA53" s="86">
        <f t="shared" si="18"/>
        <v>7037.35</v>
      </c>
      <c r="AB53" s="86">
        <f t="shared" si="18"/>
        <v>1246531</v>
      </c>
      <c r="AC53" s="86">
        <f t="shared" si="18"/>
        <v>0</v>
      </c>
      <c r="AD53" s="86">
        <f t="shared" si="18"/>
        <v>1300129.08</v>
      </c>
      <c r="AE53" s="86">
        <f t="shared" si="18"/>
        <v>281412.82999999996</v>
      </c>
      <c r="AF53" s="86">
        <f t="shared" si="18"/>
        <v>0</v>
      </c>
      <c r="AG53" s="86">
        <f t="shared" si="18"/>
        <v>344749.76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210128.5</v>
      </c>
      <c r="AL53" s="86">
        <f t="shared" si="19"/>
        <v>0</v>
      </c>
      <c r="AM53" s="86">
        <f t="shared" si="19"/>
        <v>286660.76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1780</v>
      </c>
      <c r="AU53" s="86">
        <f t="shared" si="19"/>
        <v>0</v>
      </c>
      <c r="AV53" s="86">
        <f t="shared" si="19"/>
        <v>2125.92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564915</v>
      </c>
      <c r="BA53" s="86">
        <f t="shared" si="19"/>
        <v>0</v>
      </c>
      <c r="BB53" s="86">
        <f t="shared" si="19"/>
        <v>573786.43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74645.12999999999</v>
      </c>
      <c r="BJ53" s="86">
        <f t="shared" si="19"/>
        <v>0</v>
      </c>
      <c r="BK53" s="86">
        <f t="shared" si="19"/>
        <v>12000</v>
      </c>
      <c r="BL53" s="86">
        <f t="shared" si="19"/>
        <v>181858.3</v>
      </c>
      <c r="BM53" s="86">
        <f t="shared" si="19"/>
        <v>0</v>
      </c>
      <c r="BN53" s="86">
        <f t="shared" si="19"/>
        <v>181858.3</v>
      </c>
      <c r="BO53" s="86">
        <f t="shared" si="19"/>
        <v>300300</v>
      </c>
      <c r="BP53" s="86">
        <f t="shared" si="19"/>
        <v>0</v>
      </c>
      <c r="BQ53" s="86">
        <f t="shared" si="19"/>
        <v>300300</v>
      </c>
      <c r="BR53" s="86">
        <f t="shared" si="19"/>
        <v>583000</v>
      </c>
      <c r="BS53" s="86">
        <f t="shared" si="19"/>
        <v>0</v>
      </c>
      <c r="BT53" s="86">
        <f t="shared" si="19"/>
        <v>685759.89</v>
      </c>
      <c r="BU53" s="86">
        <f>BU8</f>
        <v>0</v>
      </c>
      <c r="BV53" s="102">
        <f>BV8+BV20+BV28+BV35+BV42+BV46+BV51</f>
        <v>5762631.680000001</v>
      </c>
      <c r="BW53" s="87">
        <f>BW20+BW28+BW35+BW42+BW46+BW51</f>
        <v>0</v>
      </c>
      <c r="BX53" s="87">
        <f>BX20+BX28+BX35+BX42+BX46+BX51</f>
        <v>6415605.649999999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347906.78</v>
      </c>
      <c r="E10" s="89">
        <v>0</v>
      </c>
      <c r="F10" s="90"/>
      <c r="G10" s="88"/>
      <c r="H10" s="89"/>
      <c r="I10" s="90"/>
      <c r="J10" s="97">
        <v>71100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27850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>
        <v>0</v>
      </c>
      <c r="AU10" s="89">
        <v>0</v>
      </c>
      <c r="AV10" s="90"/>
      <c r="AW10" s="91">
        <v>0</v>
      </c>
      <c r="AX10" s="89">
        <v>0</v>
      </c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446856.78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30040.25</v>
      </c>
      <c r="E11" s="89">
        <v>0</v>
      </c>
      <c r="F11" s="90"/>
      <c r="G11" s="88"/>
      <c r="H11" s="89"/>
      <c r="I11" s="90"/>
      <c r="J11" s="97">
        <v>4950</v>
      </c>
      <c r="K11" s="89">
        <v>0</v>
      </c>
      <c r="L11" s="101"/>
      <c r="M11" s="91">
        <v>300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>
        <v>1860</v>
      </c>
      <c r="Z11" s="89">
        <v>0</v>
      </c>
      <c r="AA11" s="90"/>
      <c r="AB11" s="91"/>
      <c r="AC11" s="89"/>
      <c r="AD11" s="90"/>
      <c r="AE11" s="91">
        <v>350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>
        <v>4375</v>
      </c>
      <c r="BA11" s="89">
        <v>0</v>
      </c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41875.25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245790.43000000002</v>
      </c>
      <c r="E12" s="89">
        <v>0</v>
      </c>
      <c r="F12" s="90"/>
      <c r="G12" s="88"/>
      <c r="H12" s="89"/>
      <c r="I12" s="90"/>
      <c r="J12" s="97">
        <v>12411.9</v>
      </c>
      <c r="K12" s="89">
        <v>0</v>
      </c>
      <c r="L12" s="101"/>
      <c r="M12" s="91">
        <v>171312</v>
      </c>
      <c r="N12" s="89">
        <v>0</v>
      </c>
      <c r="O12" s="90"/>
      <c r="P12" s="91">
        <v>0</v>
      </c>
      <c r="Q12" s="89">
        <v>0</v>
      </c>
      <c r="R12" s="90"/>
      <c r="S12" s="91">
        <v>4000</v>
      </c>
      <c r="T12" s="89">
        <v>0</v>
      </c>
      <c r="U12" s="90"/>
      <c r="V12" s="91">
        <v>870</v>
      </c>
      <c r="W12" s="89">
        <v>0</v>
      </c>
      <c r="X12" s="90"/>
      <c r="Y12" s="91">
        <v>3000</v>
      </c>
      <c r="Z12" s="89">
        <v>0</v>
      </c>
      <c r="AA12" s="90"/>
      <c r="AB12" s="91">
        <v>260350</v>
      </c>
      <c r="AC12" s="89">
        <v>0</v>
      </c>
      <c r="AD12" s="90"/>
      <c r="AE12" s="91">
        <v>131883.3</v>
      </c>
      <c r="AF12" s="89">
        <v>0</v>
      </c>
      <c r="AG12" s="90"/>
      <c r="AH12" s="91"/>
      <c r="AI12" s="89"/>
      <c r="AJ12" s="90"/>
      <c r="AK12" s="91">
        <v>22500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>
        <v>0</v>
      </c>
      <c r="AU12" s="89">
        <v>0</v>
      </c>
      <c r="AV12" s="90"/>
      <c r="AW12" s="91"/>
      <c r="AX12" s="89"/>
      <c r="AY12" s="90"/>
      <c r="AZ12" s="91">
        <v>546760</v>
      </c>
      <c r="BA12" s="89">
        <v>0</v>
      </c>
      <c r="BB12" s="90"/>
      <c r="BC12" s="91"/>
      <c r="BD12" s="89"/>
      <c r="BE12" s="90"/>
      <c r="BF12" s="91">
        <v>0</v>
      </c>
      <c r="BG12" s="89">
        <v>0</v>
      </c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1398877.6300000001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17664</v>
      </c>
      <c r="E13" s="89">
        <v>0</v>
      </c>
      <c r="F13" s="90"/>
      <c r="G13" s="88"/>
      <c r="H13" s="89"/>
      <c r="I13" s="90"/>
      <c r="J13" s="97">
        <v>3010.3</v>
      </c>
      <c r="K13" s="89">
        <v>0</v>
      </c>
      <c r="L13" s="101"/>
      <c r="M13" s="91">
        <v>17400</v>
      </c>
      <c r="N13" s="89">
        <v>0</v>
      </c>
      <c r="O13" s="90"/>
      <c r="P13" s="91">
        <v>250</v>
      </c>
      <c r="Q13" s="89">
        <v>0</v>
      </c>
      <c r="R13" s="90"/>
      <c r="S13" s="91">
        <v>200</v>
      </c>
      <c r="T13" s="89">
        <v>0</v>
      </c>
      <c r="U13" s="90"/>
      <c r="V13" s="91">
        <v>500</v>
      </c>
      <c r="W13" s="89">
        <v>0</v>
      </c>
      <c r="X13" s="90"/>
      <c r="Y13" s="91">
        <v>0</v>
      </c>
      <c r="Z13" s="89">
        <v>0</v>
      </c>
      <c r="AA13" s="90"/>
      <c r="AB13" s="91">
        <v>13435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183750</v>
      </c>
      <c r="AL13" s="89">
        <v>0</v>
      </c>
      <c r="AM13" s="90"/>
      <c r="AN13" s="91">
        <v>0</v>
      </c>
      <c r="AO13" s="89">
        <v>0</v>
      </c>
      <c r="AP13" s="90"/>
      <c r="AQ13" s="91"/>
      <c r="AR13" s="89"/>
      <c r="AS13" s="90"/>
      <c r="AT13" s="91">
        <v>880</v>
      </c>
      <c r="AU13" s="89">
        <v>0</v>
      </c>
      <c r="AV13" s="90"/>
      <c r="AW13" s="97"/>
      <c r="AX13" s="89"/>
      <c r="AY13" s="101"/>
      <c r="AZ13" s="91">
        <v>300</v>
      </c>
      <c r="BA13" s="89">
        <v>0</v>
      </c>
      <c r="BB13" s="90"/>
      <c r="BC13" s="97"/>
      <c r="BD13" s="89"/>
      <c r="BE13" s="101"/>
      <c r="BF13" s="91">
        <v>0</v>
      </c>
      <c r="BG13" s="89">
        <v>0</v>
      </c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237389.3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>
        <v>0</v>
      </c>
      <c r="Z16" s="89">
        <v>0</v>
      </c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66822.59000000001</v>
      </c>
      <c r="BM16" s="89">
        <v>0</v>
      </c>
      <c r="BN16" s="90"/>
      <c r="BO16" s="91">
        <v>300</v>
      </c>
      <c r="BP16" s="89">
        <v>0</v>
      </c>
      <c r="BQ16" s="90"/>
      <c r="BR16" s="97"/>
      <c r="BS16" s="89"/>
      <c r="BT16" s="101"/>
      <c r="BU16" s="76"/>
      <c r="BV16" s="85">
        <f t="shared" si="0"/>
        <v>67122.59000000001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50300</v>
      </c>
      <c r="E18" s="89">
        <v>0</v>
      </c>
      <c r="F18" s="90"/>
      <c r="G18" s="88"/>
      <c r="H18" s="89"/>
      <c r="I18" s="90"/>
      <c r="J18" s="97">
        <v>2900</v>
      </c>
      <c r="K18" s="89">
        <v>0</v>
      </c>
      <c r="L18" s="101"/>
      <c r="M18" s="97">
        <v>0</v>
      </c>
      <c r="N18" s="89">
        <v>0</v>
      </c>
      <c r="O18" s="101"/>
      <c r="P18" s="97"/>
      <c r="Q18" s="89"/>
      <c r="R18" s="101"/>
      <c r="S18" s="97">
        <v>0</v>
      </c>
      <c r="T18" s="89">
        <v>0</v>
      </c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53200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42850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10500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76843.62999999999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130193.62999999999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734551.4600000001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94372.2</v>
      </c>
      <c r="K20" s="78">
        <f t="shared" si="1"/>
        <v>0</v>
      </c>
      <c r="L20" s="77">
        <f t="shared" si="1"/>
        <v>0</v>
      </c>
      <c r="M20" s="98">
        <f t="shared" si="1"/>
        <v>189012</v>
      </c>
      <c r="N20" s="78">
        <f t="shared" si="1"/>
        <v>0</v>
      </c>
      <c r="O20" s="77">
        <f t="shared" si="1"/>
        <v>0</v>
      </c>
      <c r="P20" s="98">
        <f t="shared" si="1"/>
        <v>250</v>
      </c>
      <c r="Q20" s="78">
        <f t="shared" si="1"/>
        <v>0</v>
      </c>
      <c r="R20" s="77">
        <f t="shared" si="1"/>
        <v>0</v>
      </c>
      <c r="S20" s="98">
        <f t="shared" si="1"/>
        <v>4200</v>
      </c>
      <c r="T20" s="78">
        <f t="shared" si="1"/>
        <v>0</v>
      </c>
      <c r="U20" s="77">
        <f t="shared" si="1"/>
        <v>0</v>
      </c>
      <c r="V20" s="98">
        <f t="shared" si="1"/>
        <v>1370</v>
      </c>
      <c r="W20" s="78">
        <f t="shared" si="1"/>
        <v>0</v>
      </c>
      <c r="X20" s="77">
        <f t="shared" si="1"/>
        <v>0</v>
      </c>
      <c r="Y20" s="98">
        <f t="shared" si="1"/>
        <v>4860</v>
      </c>
      <c r="Z20" s="78">
        <f t="shared" si="1"/>
        <v>0</v>
      </c>
      <c r="AA20" s="77">
        <f t="shared" si="1"/>
        <v>0</v>
      </c>
      <c r="AB20" s="98">
        <f t="shared" si="1"/>
        <v>273785</v>
      </c>
      <c r="AC20" s="78">
        <f t="shared" si="1"/>
        <v>0</v>
      </c>
      <c r="AD20" s="77">
        <f t="shared" si="1"/>
        <v>0</v>
      </c>
      <c r="AE20" s="98">
        <f t="shared" si="1"/>
        <v>160083.3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206250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880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561935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76843.62999999999</v>
      </c>
      <c r="BJ20" s="78">
        <f t="shared" si="1"/>
        <v>0</v>
      </c>
      <c r="BK20" s="77">
        <f t="shared" si="1"/>
        <v>0</v>
      </c>
      <c r="BL20" s="98">
        <f t="shared" si="1"/>
        <v>66822.59000000001</v>
      </c>
      <c r="BM20" s="78">
        <f t="shared" si="1"/>
        <v>0</v>
      </c>
      <c r="BN20" s="77">
        <f t="shared" si="1"/>
        <v>0</v>
      </c>
      <c r="BO20" s="98">
        <f t="shared" si="1"/>
        <v>300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2375515.1799999997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50000</v>
      </c>
      <c r="AC24" s="89">
        <v>0</v>
      </c>
      <c r="AD24" s="101"/>
      <c r="AE24" s="97">
        <v>25000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>
        <v>0</v>
      </c>
      <c r="BA26" s="89">
        <v>0</v>
      </c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50000</v>
      </c>
      <c r="AC28" s="78">
        <f t="shared" si="3"/>
        <v>0</v>
      </c>
      <c r="AD28" s="77">
        <f t="shared" si="3"/>
        <v>0</v>
      </c>
      <c r="AE28" s="98">
        <f t="shared" si="3"/>
        <v>25000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115035.71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115035.71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115035.71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115035.71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553000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553000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30000</v>
      </c>
      <c r="BS50" s="89">
        <v>0</v>
      </c>
      <c r="BT50" s="101"/>
      <c r="BU50" s="76"/>
      <c r="BV50" s="85">
        <f t="shared" si="9"/>
        <v>30000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583000</v>
      </c>
      <c r="BS51" s="78">
        <f>BS49+BS50</f>
        <v>0</v>
      </c>
      <c r="BT51" s="77">
        <f>BT49+BT50</f>
        <v>0</v>
      </c>
      <c r="BU51" s="85"/>
      <c r="BV51" s="85">
        <f>BV49+BV50</f>
        <v>583000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734551.4600000001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94372.2</v>
      </c>
      <c r="K53" s="86">
        <f t="shared" si="11"/>
        <v>0</v>
      </c>
      <c r="L53" s="86">
        <f t="shared" si="11"/>
        <v>0</v>
      </c>
      <c r="M53" s="86">
        <f t="shared" si="11"/>
        <v>189012</v>
      </c>
      <c r="N53" s="86">
        <f t="shared" si="11"/>
        <v>0</v>
      </c>
      <c r="O53" s="86">
        <f t="shared" si="11"/>
        <v>0</v>
      </c>
      <c r="P53" s="86">
        <f t="shared" si="11"/>
        <v>250</v>
      </c>
      <c r="Q53" s="86">
        <f t="shared" si="11"/>
        <v>0</v>
      </c>
      <c r="R53" s="86">
        <f t="shared" si="11"/>
        <v>0</v>
      </c>
      <c r="S53" s="86">
        <f t="shared" si="11"/>
        <v>4200</v>
      </c>
      <c r="T53" s="86">
        <f t="shared" si="11"/>
        <v>0</v>
      </c>
      <c r="U53" s="86">
        <f t="shared" si="11"/>
        <v>0</v>
      </c>
      <c r="V53" s="86">
        <f t="shared" si="11"/>
        <v>1370</v>
      </c>
      <c r="W53" s="86">
        <f t="shared" si="11"/>
        <v>0</v>
      </c>
      <c r="X53" s="86">
        <f t="shared" si="11"/>
        <v>0</v>
      </c>
      <c r="Y53" s="86">
        <f t="shared" si="11"/>
        <v>4860</v>
      </c>
      <c r="Z53" s="86">
        <f t="shared" si="11"/>
        <v>0</v>
      </c>
      <c r="AA53" s="86">
        <f t="shared" si="11"/>
        <v>0</v>
      </c>
      <c r="AB53" s="86">
        <f t="shared" si="11"/>
        <v>323785</v>
      </c>
      <c r="AC53" s="86">
        <f t="shared" si="11"/>
        <v>0</v>
      </c>
      <c r="AD53" s="86">
        <f t="shared" si="11"/>
        <v>0</v>
      </c>
      <c r="AE53" s="86">
        <f t="shared" si="11"/>
        <v>185083.3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206250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880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561935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76843.62999999999</v>
      </c>
      <c r="BJ53" s="86">
        <f t="shared" si="11"/>
        <v>0</v>
      </c>
      <c r="BK53" s="86">
        <f t="shared" si="11"/>
        <v>0</v>
      </c>
      <c r="BL53" s="86">
        <f t="shared" si="11"/>
        <v>181858.30000000002</v>
      </c>
      <c r="BM53" s="86">
        <f t="shared" si="11"/>
        <v>0</v>
      </c>
      <c r="BN53" s="86">
        <f t="shared" si="11"/>
        <v>0</v>
      </c>
      <c r="BO53" s="86">
        <f t="shared" si="11"/>
        <v>300300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583000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3448550.8899999997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347906.78</v>
      </c>
      <c r="E10" s="89">
        <v>0</v>
      </c>
      <c r="F10" s="90"/>
      <c r="G10" s="88"/>
      <c r="H10" s="89"/>
      <c r="I10" s="90"/>
      <c r="J10" s="97">
        <v>71100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27850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>
        <v>0</v>
      </c>
      <c r="AU10" s="89">
        <v>0</v>
      </c>
      <c r="AV10" s="90"/>
      <c r="AW10" s="91">
        <v>0</v>
      </c>
      <c r="AX10" s="89">
        <v>0</v>
      </c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446856.78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30040.25</v>
      </c>
      <c r="E11" s="89">
        <v>0</v>
      </c>
      <c r="F11" s="90"/>
      <c r="G11" s="88"/>
      <c r="H11" s="89"/>
      <c r="I11" s="90"/>
      <c r="J11" s="97">
        <v>4950</v>
      </c>
      <c r="K11" s="89">
        <v>0</v>
      </c>
      <c r="L11" s="101"/>
      <c r="M11" s="91">
        <v>300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>
        <v>1860</v>
      </c>
      <c r="Z11" s="89">
        <v>0</v>
      </c>
      <c r="AA11" s="90"/>
      <c r="AB11" s="91"/>
      <c r="AC11" s="89"/>
      <c r="AD11" s="90"/>
      <c r="AE11" s="91">
        <v>350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>
        <v>4385</v>
      </c>
      <c r="BA11" s="89">
        <v>0</v>
      </c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41885.25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236560.43000000002</v>
      </c>
      <c r="E12" s="89">
        <v>0</v>
      </c>
      <c r="F12" s="90"/>
      <c r="G12" s="88"/>
      <c r="H12" s="89"/>
      <c r="I12" s="90"/>
      <c r="J12" s="97">
        <v>12411.9</v>
      </c>
      <c r="K12" s="89">
        <v>0</v>
      </c>
      <c r="L12" s="101"/>
      <c r="M12" s="91">
        <v>171312</v>
      </c>
      <c r="N12" s="89">
        <v>0</v>
      </c>
      <c r="O12" s="90"/>
      <c r="P12" s="91">
        <v>0</v>
      </c>
      <c r="Q12" s="89">
        <v>0</v>
      </c>
      <c r="R12" s="90"/>
      <c r="S12" s="91">
        <v>4000</v>
      </c>
      <c r="T12" s="89">
        <v>0</v>
      </c>
      <c r="U12" s="90"/>
      <c r="V12" s="91">
        <v>870</v>
      </c>
      <c r="W12" s="89">
        <v>0</v>
      </c>
      <c r="X12" s="90"/>
      <c r="Y12" s="91">
        <v>3000</v>
      </c>
      <c r="Z12" s="89">
        <v>0</v>
      </c>
      <c r="AA12" s="90"/>
      <c r="AB12" s="91">
        <v>260350</v>
      </c>
      <c r="AC12" s="89">
        <v>0</v>
      </c>
      <c r="AD12" s="90"/>
      <c r="AE12" s="91">
        <v>131883.3</v>
      </c>
      <c r="AF12" s="89">
        <v>0</v>
      </c>
      <c r="AG12" s="90"/>
      <c r="AH12" s="91"/>
      <c r="AI12" s="89"/>
      <c r="AJ12" s="90"/>
      <c r="AK12" s="91">
        <v>22500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>
        <v>0</v>
      </c>
      <c r="AU12" s="89">
        <v>0</v>
      </c>
      <c r="AV12" s="90"/>
      <c r="AW12" s="91"/>
      <c r="AX12" s="89"/>
      <c r="AY12" s="90"/>
      <c r="AZ12" s="91">
        <v>547980</v>
      </c>
      <c r="BA12" s="89">
        <v>0</v>
      </c>
      <c r="BB12" s="90"/>
      <c r="BC12" s="91"/>
      <c r="BD12" s="89"/>
      <c r="BE12" s="90"/>
      <c r="BF12" s="91">
        <v>0</v>
      </c>
      <c r="BG12" s="89">
        <v>0</v>
      </c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1390867.6300000001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17664</v>
      </c>
      <c r="E13" s="89">
        <v>0</v>
      </c>
      <c r="F13" s="90"/>
      <c r="G13" s="88"/>
      <c r="H13" s="89"/>
      <c r="I13" s="90"/>
      <c r="J13" s="97">
        <v>3010.3</v>
      </c>
      <c r="K13" s="89">
        <v>0</v>
      </c>
      <c r="L13" s="101"/>
      <c r="M13" s="91">
        <v>17400</v>
      </c>
      <c r="N13" s="89">
        <v>0</v>
      </c>
      <c r="O13" s="90"/>
      <c r="P13" s="91">
        <v>250</v>
      </c>
      <c r="Q13" s="89">
        <v>0</v>
      </c>
      <c r="R13" s="90"/>
      <c r="S13" s="91">
        <v>200</v>
      </c>
      <c r="T13" s="89">
        <v>0</v>
      </c>
      <c r="U13" s="90"/>
      <c r="V13" s="91">
        <v>500</v>
      </c>
      <c r="W13" s="89">
        <v>0</v>
      </c>
      <c r="X13" s="90"/>
      <c r="Y13" s="91">
        <v>0</v>
      </c>
      <c r="Z13" s="89">
        <v>0</v>
      </c>
      <c r="AA13" s="90"/>
      <c r="AB13" s="91">
        <v>13435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183750</v>
      </c>
      <c r="AL13" s="89">
        <v>0</v>
      </c>
      <c r="AM13" s="90"/>
      <c r="AN13" s="91">
        <v>0</v>
      </c>
      <c r="AO13" s="89">
        <v>0</v>
      </c>
      <c r="AP13" s="90"/>
      <c r="AQ13" s="91"/>
      <c r="AR13" s="89"/>
      <c r="AS13" s="90"/>
      <c r="AT13" s="91">
        <v>880</v>
      </c>
      <c r="AU13" s="89">
        <v>0</v>
      </c>
      <c r="AV13" s="90"/>
      <c r="AW13" s="97"/>
      <c r="AX13" s="89"/>
      <c r="AY13" s="101"/>
      <c r="AZ13" s="91">
        <v>300</v>
      </c>
      <c r="BA13" s="89">
        <v>0</v>
      </c>
      <c r="BB13" s="90"/>
      <c r="BC13" s="97"/>
      <c r="BD13" s="89"/>
      <c r="BE13" s="101"/>
      <c r="BF13" s="91">
        <v>0</v>
      </c>
      <c r="BG13" s="89">
        <v>0</v>
      </c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237389.3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>
        <v>0</v>
      </c>
      <c r="Z16" s="89">
        <v>0</v>
      </c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61880.66</v>
      </c>
      <c r="BM16" s="89">
        <v>0</v>
      </c>
      <c r="BN16" s="90"/>
      <c r="BO16" s="91">
        <v>300</v>
      </c>
      <c r="BP16" s="89">
        <v>0</v>
      </c>
      <c r="BQ16" s="90"/>
      <c r="BR16" s="97"/>
      <c r="BS16" s="89"/>
      <c r="BT16" s="101"/>
      <c r="BU16" s="76"/>
      <c r="BV16" s="85">
        <f t="shared" si="0"/>
        <v>62180.66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50300</v>
      </c>
      <c r="E18" s="89">
        <v>0</v>
      </c>
      <c r="F18" s="90"/>
      <c r="G18" s="88"/>
      <c r="H18" s="89"/>
      <c r="I18" s="90"/>
      <c r="J18" s="97">
        <v>2900</v>
      </c>
      <c r="K18" s="89">
        <v>0</v>
      </c>
      <c r="L18" s="101"/>
      <c r="M18" s="97">
        <v>0</v>
      </c>
      <c r="N18" s="89">
        <v>0</v>
      </c>
      <c r="O18" s="101"/>
      <c r="P18" s="97"/>
      <c r="Q18" s="89"/>
      <c r="R18" s="101"/>
      <c r="S18" s="97">
        <v>0</v>
      </c>
      <c r="T18" s="89">
        <v>0</v>
      </c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53200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42850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10500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76843.62999999999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130193.62999999999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725321.4600000001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94372.2</v>
      </c>
      <c r="K20" s="78">
        <f t="shared" si="1"/>
        <v>0</v>
      </c>
      <c r="L20" s="77">
        <f t="shared" si="1"/>
        <v>0</v>
      </c>
      <c r="M20" s="98">
        <f t="shared" si="1"/>
        <v>189012</v>
      </c>
      <c r="N20" s="78">
        <f t="shared" si="1"/>
        <v>0</v>
      </c>
      <c r="O20" s="77">
        <f t="shared" si="1"/>
        <v>0</v>
      </c>
      <c r="P20" s="98">
        <f t="shared" si="1"/>
        <v>250</v>
      </c>
      <c r="Q20" s="78">
        <f t="shared" si="1"/>
        <v>0</v>
      </c>
      <c r="R20" s="77">
        <f t="shared" si="1"/>
        <v>0</v>
      </c>
      <c r="S20" s="98">
        <f t="shared" si="1"/>
        <v>4200</v>
      </c>
      <c r="T20" s="78">
        <f t="shared" si="1"/>
        <v>0</v>
      </c>
      <c r="U20" s="77">
        <f t="shared" si="1"/>
        <v>0</v>
      </c>
      <c r="V20" s="98">
        <f t="shared" si="1"/>
        <v>1370</v>
      </c>
      <c r="W20" s="78">
        <f t="shared" si="1"/>
        <v>0</v>
      </c>
      <c r="X20" s="77">
        <f t="shared" si="1"/>
        <v>0</v>
      </c>
      <c r="Y20" s="98">
        <f t="shared" si="1"/>
        <v>4860</v>
      </c>
      <c r="Z20" s="78">
        <f t="shared" si="1"/>
        <v>0</v>
      </c>
      <c r="AA20" s="77">
        <f t="shared" si="1"/>
        <v>0</v>
      </c>
      <c r="AB20" s="98">
        <f t="shared" si="1"/>
        <v>273785</v>
      </c>
      <c r="AC20" s="78">
        <f t="shared" si="1"/>
        <v>0</v>
      </c>
      <c r="AD20" s="77">
        <f t="shared" si="1"/>
        <v>0</v>
      </c>
      <c r="AE20" s="98">
        <f t="shared" si="1"/>
        <v>160083.3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206250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880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563165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76843.62999999999</v>
      </c>
      <c r="BJ20" s="78">
        <f t="shared" si="1"/>
        <v>0</v>
      </c>
      <c r="BK20" s="77">
        <f t="shared" si="1"/>
        <v>0</v>
      </c>
      <c r="BL20" s="98">
        <f t="shared" si="1"/>
        <v>61880.66</v>
      </c>
      <c r="BM20" s="78">
        <f t="shared" si="1"/>
        <v>0</v>
      </c>
      <c r="BN20" s="77">
        <f t="shared" si="1"/>
        <v>0</v>
      </c>
      <c r="BO20" s="98">
        <f t="shared" si="1"/>
        <v>300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2362573.25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25000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>
        <v>0</v>
      </c>
      <c r="BA26" s="89">
        <v>0</v>
      </c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119977.64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119977.64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119977.64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119977.64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553000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553000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30000</v>
      </c>
      <c r="BS50" s="89">
        <v>0</v>
      </c>
      <c r="BT50" s="101"/>
      <c r="BU50" s="76"/>
      <c r="BV50" s="85">
        <f t="shared" si="9"/>
        <v>30000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583000</v>
      </c>
      <c r="BS51" s="78">
        <f>BS49+BS50</f>
        <v>0</v>
      </c>
      <c r="BT51" s="77">
        <f>BT49+BT50</f>
        <v>0</v>
      </c>
      <c r="BU51" s="85"/>
      <c r="BV51" s="85">
        <f>BV49+BV50</f>
        <v>583000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725321.4600000001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94372.2</v>
      </c>
      <c r="K53" s="86">
        <f t="shared" si="11"/>
        <v>0</v>
      </c>
      <c r="L53" s="86">
        <f t="shared" si="11"/>
        <v>0</v>
      </c>
      <c r="M53" s="86">
        <f t="shared" si="11"/>
        <v>189012</v>
      </c>
      <c r="N53" s="86">
        <f t="shared" si="11"/>
        <v>0</v>
      </c>
      <c r="O53" s="86">
        <f t="shared" si="11"/>
        <v>0</v>
      </c>
      <c r="P53" s="86">
        <f t="shared" si="11"/>
        <v>250</v>
      </c>
      <c r="Q53" s="86">
        <f t="shared" si="11"/>
        <v>0</v>
      </c>
      <c r="R53" s="86">
        <f t="shared" si="11"/>
        <v>0</v>
      </c>
      <c r="S53" s="86">
        <f t="shared" si="11"/>
        <v>4200</v>
      </c>
      <c r="T53" s="86">
        <f t="shared" si="11"/>
        <v>0</v>
      </c>
      <c r="U53" s="86">
        <f t="shared" si="11"/>
        <v>0</v>
      </c>
      <c r="V53" s="86">
        <f t="shared" si="11"/>
        <v>1370</v>
      </c>
      <c r="W53" s="86">
        <f t="shared" si="11"/>
        <v>0</v>
      </c>
      <c r="X53" s="86">
        <f t="shared" si="11"/>
        <v>0</v>
      </c>
      <c r="Y53" s="86">
        <f t="shared" si="11"/>
        <v>4860</v>
      </c>
      <c r="Z53" s="86">
        <f t="shared" si="11"/>
        <v>0</v>
      </c>
      <c r="AA53" s="86">
        <f t="shared" si="11"/>
        <v>0</v>
      </c>
      <c r="AB53" s="86">
        <f t="shared" si="11"/>
        <v>273785</v>
      </c>
      <c r="AC53" s="86">
        <f t="shared" si="11"/>
        <v>0</v>
      </c>
      <c r="AD53" s="86">
        <f t="shared" si="11"/>
        <v>0</v>
      </c>
      <c r="AE53" s="86">
        <f t="shared" si="11"/>
        <v>185083.3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206250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880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563165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76843.62999999999</v>
      </c>
      <c r="BJ53" s="86">
        <f t="shared" si="11"/>
        <v>0</v>
      </c>
      <c r="BK53" s="86">
        <f t="shared" si="11"/>
        <v>0</v>
      </c>
      <c r="BL53" s="86">
        <f t="shared" si="11"/>
        <v>181858.3</v>
      </c>
      <c r="BM53" s="86">
        <f t="shared" si="11"/>
        <v>0</v>
      </c>
      <c r="BN53" s="86">
        <f t="shared" si="11"/>
        <v>0</v>
      </c>
      <c r="BO53" s="86">
        <f t="shared" si="11"/>
        <v>300300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583000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3390550.89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2021-05-07T13:21:37Z</dcterms:modified>
  <cp:category/>
  <cp:version/>
  <cp:contentType/>
  <cp:contentStatus/>
</cp:coreProperties>
</file>