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8" sheetId="1" r:id="rId1"/>
    <sheet name="Entrate_Bilancio_2019" sheetId="2" r:id="rId2"/>
    <sheet name="Entrate_Bilancio_2020" sheetId="3" r:id="rId3"/>
    <sheet name="Entrate_Rendiconto_Anno0" sheetId="4" state="hidden" r:id="rId4"/>
    <sheet name="Spese_Bilancio_2018" sheetId="5" r:id="rId5"/>
    <sheet name="Spese_Bilancio_2019" sheetId="6" r:id="rId6"/>
    <sheet name="Spese_Bilancio_2020" sheetId="7" r:id="rId7"/>
    <sheet name="Spese_Rendiconto_Anno0" sheetId="8" state="hidden" r:id="rId8"/>
  </sheets>
  <definedNames>
    <definedName name="_xlnm.Print_Area" localSheetId="0">'Entrate_Bilancio_2018'!$B$1:$E$58</definedName>
    <definedName name="_xlnm.Print_Area" localSheetId="1">'Entrate_Bilancio_2019'!$B$1:$E$58</definedName>
    <definedName name="_xlnm.Print_Area" localSheetId="2">'Entrate_Bilancio_2020'!$B$1:$E$58</definedName>
    <definedName name="_xlnm.Print_Area" localSheetId="3">'Entrate_Rendiconto_Anno0'!$B$1:$E$59</definedName>
    <definedName name="_xlnm.Print_Area" localSheetId="4">'Spese_Bilancio_2018'!$B$1:$BX$53</definedName>
    <definedName name="_xlnm.Print_Area" localSheetId="5">'Spese_Bilancio_2019'!$B$1:$BX$53</definedName>
    <definedName name="_xlnm.Print_Area" localSheetId="6">'Spese_Bilancio_2020'!$B$1:$BX$53</definedName>
    <definedName name="_xlnm.Print_Area" localSheetId="7">'Spese_Rendiconto_Anno0'!$B$1:$BX$54</definedName>
    <definedName name="_xlnm.Print_Titles" localSheetId="4">'Spese_Bilancio_2018'!$B:$C</definedName>
    <definedName name="_xlnm.Print_Titles" localSheetId="5">'Spese_Bilancio_2019'!$B:$C</definedName>
    <definedName name="_xlnm.Print_Titles" localSheetId="6">'Spese_Bilancio_2020'!$B:$C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<sst xmlns="http://schemas.openxmlformats.org/spreadsheetml/2006/main" count="870" uniqueCount="151">
  <si>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</si>
  <si>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</si>
  <si>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</si>
  <si>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</si>
  <si>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</si>
  <si>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</si>
  <si>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</si>
  <si>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</si>
  <si>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</si>
  <si>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</si>
  <si>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</si>
  <si>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</si>
  <si>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</si>
  <si>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</si>
  <si>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</si>
  <si>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</si>
  <si>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</si>
  <si>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</si>
  <si>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</si>
  <si>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</si>
  <si>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</si>
  <si>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</si>
  <si>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</si>
  <si>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</si>
  <si>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</si>
  <si>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</si>
  <si>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</si>
  <si>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</si>
  <si>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</si>
  <si>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</si>
  <si>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</si>
  <si>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</si>
  <si>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</si>
  <si>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</si>
  <si>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</si>
  <si>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</si>
  <si>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</si>
  <si>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</si>
  <si>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</si>
  <si>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</si>
  <si>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</si>
  <si>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</si>
  <si>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</si>
  <si>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</si>
  <si>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</si>
  <si>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</si>
  <si>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</si>
  <si>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</si>
  <si>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</si>
  <si>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</si>
  <si>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</si>
  <si>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</si>
  <si>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</si>
  <si>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</si>
  <si>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</si>
  <si>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</si>
  <si>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</si>
  <si>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</si>
  <si>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</si>
  <si>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</si>
  <si>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</si>
  <si>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</si>
  <si>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</si>
  <si>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</si>
  <si>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</si>
  <si>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</si>
  <si>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</si>
  <si>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</si>
  <si>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</si>
  <si>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</si>
  <si>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</si>
  <si>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</si>
  <si>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</si>
  <si>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</si>
  <si>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</si>
  <si>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</si>
  <si>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</si>
  <si>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</si>
  <si>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</si>
  <si>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</si>
  <si>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</si>
  <si>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</si>
  <si>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</si>
  <si>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</si>
  <si>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</si>
  <si>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</si>
  <si>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</si>
  <si>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</si>
  <si>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</si>
  <si>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</si>
  <si>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</si>
  <si>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</si>
  <si>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</si>
  <si>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</si>
  <si>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</si>
  <si>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</si>
  <si>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</si>
  <si>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</si>
  <si>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</si>
  <si>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</si>
  <si>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</si>
  <si>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</si>
  <si>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</si>
  <si>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</si>
  <si>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</si>
  <si>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</si>
  <si>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</si>
  <si>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</si>
  <si>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</si>
  <si>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</si>
  <si>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</si>
  <si>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</si>
  <si>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</si>
  <si>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</si>
  <si>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</si>
  <si>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</si>
  <si>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</si>
  <si>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</si>
  <si>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</si>
  <si>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</si>
  <si>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</si>
  <si>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</si>
  <si>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</si>
  <si>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</si>
  <si>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</si>
  <si>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</si>
  <si>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</si>
  <si>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</si>
  <si>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</si>
  <si>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</si>
  <si>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</si>
  <si>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</si>
  <si>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</si>
  <si>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</si>
  <si>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</si>
  <si>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</si>
  <si>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</si>
  <si>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</si>
  <si>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</si>
  <si>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</si>
  <si>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</si>
  <si>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</si>
  <si>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</si>
  <si>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</si>
  <si>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</si>
  <si>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</si>
  <si>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</si>
  <si>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</si>
  <si>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2018</t>
  </si>
  <si>
    <t>Dati previsionali anno 2019</t>
  </si>
  <si>
    <t>Dati previsionali anno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</si>
</sst>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1291.14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103117.14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239000</v>
      </c>
      <c r="E10" s="45">
        <v>355186.51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122651.2</v>
      </c>
      <c r="E14" s="45">
        <v>128732.45999999999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361651.2</v>
      </c>
      <c r="E16" s="51">
        <f>E10+E11+E12+E13+E14+E15</f>
        <v>483918.97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13559.53</v>
      </c>
      <c r="E18" s="45">
        <v>13940.060000000001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13559.53</v>
      </c>
      <c r="E23" s="51">
        <f>E18+E19+E20+E21+E22</f>
        <v>13940.060000000001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33629</v>
      </c>
      <c r="E25" s="45">
        <v>39025.78</v>
      </c>
    </row>
    <row r="26" spans="2:5" ht="15">
      <c r="B26" s="13">
        <v>30200</v>
      </c>
      <c r="C26" s="54" t="s">
        <v>28</v>
      </c>
      <c r="D26" s="39">
        <v>200</v>
      </c>
      <c r="E26" s="45">
        <v>200</v>
      </c>
    </row>
    <row r="27" spans="2:5" ht="15">
      <c r="B27" s="13">
        <v>30300</v>
      </c>
      <c r="C27" s="54" t="s">
        <v>29</v>
      </c>
      <c r="D27" s="39">
        <v>200</v>
      </c>
      <c r="E27" s="45">
        <v>200</v>
      </c>
    </row>
    <row r="28" spans="2:5" ht="15">
      <c r="B28" s="13">
        <v>30400</v>
      </c>
      <c r="C28" s="54" t="s">
        <v>30</v>
      </c>
      <c r="D28" s="49">
        <v>20</v>
      </c>
      <c r="E28" s="45">
        <v>20</v>
      </c>
    </row>
    <row r="29" spans="2:5" ht="15">
      <c r="B29" s="13">
        <v>30500</v>
      </c>
      <c r="C29" s="54" t="s">
        <v>31</v>
      </c>
      <c r="D29" s="60">
        <v>21461.27</v>
      </c>
      <c r="E29" s="50">
        <v>26821.3</v>
      </c>
    </row>
    <row r="30" spans="2:5" ht="15.75" thickBot="1">
      <c r="B30" s="16">
        <v>30000</v>
      </c>
      <c r="C30" s="15" t="s">
        <v>32</v>
      </c>
      <c r="D30" s="48">
        <f>D25+D26+D27+D28+D29</f>
        <v>55510.270000000004</v>
      </c>
      <c r="E30" s="51">
        <f>E25+E26+E27+E28+E29</f>
        <v>66267.08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68000</v>
      </c>
      <c r="E33" s="59">
        <v>97634.58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10000</v>
      </c>
      <c r="E36" s="50">
        <v>10000</v>
      </c>
    </row>
    <row r="37" spans="2:5" ht="15.75" thickBot="1">
      <c r="B37" s="16">
        <v>40000</v>
      </c>
      <c r="C37" s="15" t="s">
        <v>40</v>
      </c>
      <c r="D37" s="48">
        <f>D32+D33+D34+D35+D36</f>
        <v>78000</v>
      </c>
      <c r="E37" s="51">
        <f>E32+E33+E34+E35+E36</f>
        <v>107634.58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150000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150000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196164</v>
      </c>
      <c r="E54" s="45">
        <v>196164</v>
      </c>
    </row>
    <row r="55" spans="2:5" ht="15">
      <c r="B55" s="13">
        <v>90200</v>
      </c>
      <c r="C55" s="54" t="s">
        <v>62</v>
      </c>
      <c r="D55" s="61">
        <v>79100</v>
      </c>
      <c r="E55" s="62">
        <v>79667.43</v>
      </c>
    </row>
    <row r="56" spans="2:5" ht="15.75" thickBot="1">
      <c r="B56" s="16">
        <v>90000</v>
      </c>
      <c r="C56" s="15" t="s">
        <v>63</v>
      </c>
      <c r="D56" s="48">
        <f>D54+D55</f>
        <v>275264</v>
      </c>
      <c r="E56" s="51">
        <f>E54+E55</f>
        <v>275831.43</v>
      </c>
    </row>
    <row r="57" spans="2:5" ht="16.5" thickBot="1" thickTop="1">
      <c r="B57" s="109" t="s">
        <v>64</v>
      </c>
      <c r="C57" s="110"/>
      <c r="D57" s="52">
        <f>D16+D23+D30+D37+D43+D49+D52+D56</f>
        <v>783985</v>
      </c>
      <c r="E57" s="55">
        <f>E16+E23+E30+E37+E43+E49+E52+E56</f>
        <v>1097592.1199999999</v>
      </c>
    </row>
    <row r="58" spans="2:5" ht="16.5" thickBot="1" thickTop="1">
      <c r="B58" s="109" t="s">
        <v>65</v>
      </c>
      <c r="C58" s="110"/>
      <c r="D58" s="52">
        <f>D57+D5+D6+D7+D8</f>
        <v>785276.14</v>
      </c>
      <c r="E58" s="55">
        <f>E57+E5+E6+E7+E8</f>
        <v>1200709.2599999998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1291.14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239500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122651.2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362151.2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13559.53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13559.53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33629</v>
      </c>
      <c r="E25" s="45"/>
    </row>
    <row r="26" spans="2:5" ht="15">
      <c r="B26" s="13">
        <v>30200</v>
      </c>
      <c r="C26" s="54" t="s">
        <v>28</v>
      </c>
      <c r="D26" s="39">
        <v>200</v>
      </c>
      <c r="E26" s="45"/>
    </row>
    <row r="27" spans="2:5" ht="15">
      <c r="B27" s="13">
        <v>30300</v>
      </c>
      <c r="C27" s="54" t="s">
        <v>29</v>
      </c>
      <c r="D27" s="39">
        <v>200</v>
      </c>
      <c r="E27" s="45"/>
    </row>
    <row r="28" spans="2:5" ht="15">
      <c r="B28" s="13">
        <v>30400</v>
      </c>
      <c r="C28" s="54" t="s">
        <v>30</v>
      </c>
      <c r="D28" s="49">
        <v>20</v>
      </c>
      <c r="E28" s="45"/>
    </row>
    <row r="29" spans="2:5" ht="15">
      <c r="B29" s="13">
        <v>30500</v>
      </c>
      <c r="C29" s="54" t="s">
        <v>31</v>
      </c>
      <c r="D29" s="60">
        <v>21456.27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55505.270000000004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10000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196164</v>
      </c>
      <c r="E54" s="45"/>
    </row>
    <row r="55" spans="2:5" ht="15">
      <c r="B55" s="13">
        <v>90200</v>
      </c>
      <c r="C55" s="54" t="s">
        <v>62</v>
      </c>
      <c r="D55" s="61">
        <v>79100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275264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716480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717771.14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239500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122651.2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362151.2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13559.53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13559.53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33629</v>
      </c>
      <c r="E25" s="45"/>
    </row>
    <row r="26" spans="2:5" ht="15">
      <c r="B26" s="13">
        <v>30200</v>
      </c>
      <c r="C26" s="54" t="s">
        <v>28</v>
      </c>
      <c r="D26" s="39">
        <v>200</v>
      </c>
      <c r="E26" s="45"/>
    </row>
    <row r="27" spans="2:5" ht="15">
      <c r="B27" s="13">
        <v>30300</v>
      </c>
      <c r="C27" s="54" t="s">
        <v>29</v>
      </c>
      <c r="D27" s="39">
        <v>200</v>
      </c>
      <c r="E27" s="45"/>
    </row>
    <row r="28" spans="2:5" ht="15">
      <c r="B28" s="13">
        <v>30400</v>
      </c>
      <c r="C28" s="54" t="s">
        <v>30</v>
      </c>
      <c r="D28" s="49">
        <v>20</v>
      </c>
      <c r="E28" s="45"/>
    </row>
    <row r="29" spans="2:5" ht="15">
      <c r="B29" s="13">
        <v>30500</v>
      </c>
      <c r="C29" s="54" t="s">
        <v>31</v>
      </c>
      <c r="D29" s="60">
        <v>21421.27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55470.270000000004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10000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196164</v>
      </c>
      <c r="E54" s="45"/>
    </row>
    <row r="55" spans="2:5" ht="15">
      <c r="B55" s="13">
        <v>90200</v>
      </c>
      <c r="C55" s="54" t="s">
        <v>62</v>
      </c>
      <c r="D55" s="61">
        <v>79100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275264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716445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716445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103976</v>
      </c>
      <c r="E10" s="89">
        <v>0</v>
      </c>
      <c r="F10" s="90">
        <v>111420.90000000001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24000</v>
      </c>
      <c r="AF10" s="89">
        <v>0</v>
      </c>
      <c r="AG10" s="90">
        <v>25177.97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127976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136598.87</v>
      </c>
    </row>
    <row r="11" spans="2:76" ht="15">
      <c r="B11" s="13">
        <v>102</v>
      </c>
      <c r="C11" s="25" t="s">
        <v>92</v>
      </c>
      <c r="D11" s="88">
        <v>8400</v>
      </c>
      <c r="E11" s="89">
        <v>0</v>
      </c>
      <c r="F11" s="90">
        <v>9245.18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150</v>
      </c>
      <c r="AC11" s="89">
        <v>0</v>
      </c>
      <c r="AD11" s="90">
        <v>150</v>
      </c>
      <c r="AE11" s="91">
        <v>1850</v>
      </c>
      <c r="AF11" s="89">
        <v>0</v>
      </c>
      <c r="AG11" s="90">
        <v>2280.68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10400</v>
      </c>
      <c r="BW11" s="77">
        <f t="shared" si="1"/>
        <v>0</v>
      </c>
      <c r="BX11" s="79">
        <f t="shared" si="2"/>
        <v>11675.86</v>
      </c>
    </row>
    <row r="12" spans="2:76" ht="15">
      <c r="B12" s="13">
        <v>103</v>
      </c>
      <c r="C12" s="25" t="s">
        <v>93</v>
      </c>
      <c r="D12" s="88">
        <v>59341.14</v>
      </c>
      <c r="E12" s="89">
        <v>1291.14</v>
      </c>
      <c r="F12" s="90">
        <v>77146.32</v>
      </c>
      <c r="G12" s="88"/>
      <c r="H12" s="89"/>
      <c r="I12" s="90"/>
      <c r="J12" s="97">
        <v>0</v>
      </c>
      <c r="K12" s="89">
        <v>0</v>
      </c>
      <c r="L12" s="101">
        <v>0</v>
      </c>
      <c r="M12" s="91">
        <v>1000</v>
      </c>
      <c r="N12" s="89">
        <v>0</v>
      </c>
      <c r="O12" s="90">
        <v>1871.58</v>
      </c>
      <c r="P12" s="91">
        <v>370</v>
      </c>
      <c r="Q12" s="89">
        <v>0</v>
      </c>
      <c r="R12" s="90">
        <v>370</v>
      </c>
      <c r="S12" s="91">
        <v>0</v>
      </c>
      <c r="T12" s="89">
        <v>0</v>
      </c>
      <c r="U12" s="90">
        <v>0</v>
      </c>
      <c r="V12" s="91">
        <v>1000</v>
      </c>
      <c r="W12" s="89">
        <v>0</v>
      </c>
      <c r="X12" s="90">
        <v>1000</v>
      </c>
      <c r="Y12" s="91">
        <v>0</v>
      </c>
      <c r="Z12" s="89">
        <v>0</v>
      </c>
      <c r="AA12" s="90">
        <v>0</v>
      </c>
      <c r="AB12" s="91">
        <v>79200</v>
      </c>
      <c r="AC12" s="89">
        <v>0</v>
      </c>
      <c r="AD12" s="90">
        <v>94302.48</v>
      </c>
      <c r="AE12" s="91">
        <v>41000</v>
      </c>
      <c r="AF12" s="89">
        <v>0</v>
      </c>
      <c r="AG12" s="90">
        <v>46977.05</v>
      </c>
      <c r="AH12" s="91">
        <v>0</v>
      </c>
      <c r="AI12" s="89">
        <v>0</v>
      </c>
      <c r="AJ12" s="90">
        <v>0</v>
      </c>
      <c r="AK12" s="91">
        <v>3900</v>
      </c>
      <c r="AL12" s="89">
        <v>0</v>
      </c>
      <c r="AM12" s="90">
        <v>5374.25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185811.14</v>
      </c>
      <c r="BW12" s="77">
        <f t="shared" si="1"/>
        <v>1291.14</v>
      </c>
      <c r="BX12" s="79">
        <f t="shared" si="2"/>
        <v>227041.68</v>
      </c>
    </row>
    <row r="13" spans="2:76" ht="15">
      <c r="B13" s="13">
        <v>104</v>
      </c>
      <c r="C13" s="25" t="s">
        <v>19</v>
      </c>
      <c r="D13" s="88">
        <v>20250</v>
      </c>
      <c r="E13" s="89">
        <v>0</v>
      </c>
      <c r="F13" s="90">
        <v>29836.300000000003</v>
      </c>
      <c r="G13" s="88"/>
      <c r="H13" s="89"/>
      <c r="I13" s="90"/>
      <c r="J13" s="97"/>
      <c r="K13" s="89"/>
      <c r="L13" s="101"/>
      <c r="M13" s="91">
        <v>3250</v>
      </c>
      <c r="N13" s="89">
        <v>0</v>
      </c>
      <c r="O13" s="90">
        <v>5234.46</v>
      </c>
      <c r="P13" s="91">
        <v>250</v>
      </c>
      <c r="Q13" s="89">
        <v>0</v>
      </c>
      <c r="R13" s="90">
        <v>250</v>
      </c>
      <c r="S13" s="91"/>
      <c r="T13" s="89"/>
      <c r="U13" s="90"/>
      <c r="V13" s="91">
        <v>6130</v>
      </c>
      <c r="W13" s="89">
        <v>0</v>
      </c>
      <c r="X13" s="90">
        <v>8139.3099999999995</v>
      </c>
      <c r="Y13" s="91"/>
      <c r="Z13" s="89"/>
      <c r="AA13" s="90"/>
      <c r="AB13" s="91">
        <v>800</v>
      </c>
      <c r="AC13" s="89">
        <v>0</v>
      </c>
      <c r="AD13" s="90">
        <v>5927</v>
      </c>
      <c r="AE13" s="91"/>
      <c r="AF13" s="89"/>
      <c r="AG13" s="90"/>
      <c r="AH13" s="91"/>
      <c r="AI13" s="89"/>
      <c r="AJ13" s="90"/>
      <c r="AK13" s="91">
        <v>1350</v>
      </c>
      <c r="AL13" s="89">
        <v>0</v>
      </c>
      <c r="AM13" s="90">
        <v>2400</v>
      </c>
      <c r="AN13" s="91"/>
      <c r="AO13" s="89"/>
      <c r="AP13" s="90"/>
      <c r="AQ13" s="91">
        <v>1500</v>
      </c>
      <c r="AR13" s="89">
        <v>0</v>
      </c>
      <c r="AS13" s="90">
        <v>3000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33530</v>
      </c>
      <c r="BW13" s="77">
        <f t="shared" si="1"/>
        <v>0</v>
      </c>
      <c r="BX13" s="79">
        <f t="shared" si="2"/>
        <v>54787.07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10315</v>
      </c>
      <c r="BM16" s="89">
        <v>0</v>
      </c>
      <c r="BN16" s="90">
        <v>10315</v>
      </c>
      <c r="BO16" s="91"/>
      <c r="BP16" s="89"/>
      <c r="BQ16" s="90"/>
      <c r="BR16" s="97"/>
      <c r="BS16" s="89"/>
      <c r="BT16" s="101"/>
      <c r="BU16" s="76"/>
      <c r="BV16" s="85">
        <f t="shared" si="0"/>
        <v>10315</v>
      </c>
      <c r="BW16" s="77">
        <f t="shared" si="1"/>
        <v>0</v>
      </c>
      <c r="BX16" s="79">
        <f t="shared" si="2"/>
        <v>10315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500</v>
      </c>
      <c r="E18" s="89">
        <v>0</v>
      </c>
      <c r="F18" s="90">
        <v>500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</v>
      </c>
      <c r="BW18" s="77">
        <f t="shared" si="1"/>
        <v>0</v>
      </c>
      <c r="BX18" s="79">
        <f t="shared" si="2"/>
        <v>500</v>
      </c>
    </row>
    <row r="19" spans="2:76" ht="15">
      <c r="B19" s="13">
        <v>110</v>
      </c>
      <c r="C19" s="25" t="s">
        <v>98</v>
      </c>
      <c r="D19" s="88">
        <v>8100</v>
      </c>
      <c r="E19" s="89">
        <v>0</v>
      </c>
      <c r="F19" s="90">
        <v>9463.86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23000</v>
      </c>
      <c r="BJ19" s="89">
        <v>0</v>
      </c>
      <c r="BK19" s="101">
        <v>2000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31100</v>
      </c>
      <c r="BW19" s="77">
        <f t="shared" si="1"/>
        <v>0</v>
      </c>
      <c r="BX19" s="79">
        <f t="shared" si="2"/>
        <v>11463.86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200567.14</v>
      </c>
      <c r="E20" s="78">
        <f t="shared" si="3"/>
        <v>1291.14</v>
      </c>
      <c r="F20" s="79">
        <f t="shared" si="3"/>
        <v>237612.56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4250</v>
      </c>
      <c r="N20" s="78">
        <f t="shared" si="3"/>
        <v>0</v>
      </c>
      <c r="O20" s="77">
        <f t="shared" si="3"/>
        <v>7106.04</v>
      </c>
      <c r="P20" s="98">
        <f t="shared" si="3"/>
        <v>620</v>
      </c>
      <c r="Q20" s="78">
        <f t="shared" si="3"/>
        <v>0</v>
      </c>
      <c r="R20" s="77">
        <f t="shared" si="3"/>
        <v>620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7130</v>
      </c>
      <c r="W20" s="78">
        <f t="shared" si="3"/>
        <v>0</v>
      </c>
      <c r="X20" s="77">
        <f t="shared" si="3"/>
        <v>9139.31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80150</v>
      </c>
      <c r="AC20" s="78">
        <f t="shared" si="3"/>
        <v>0</v>
      </c>
      <c r="AD20" s="77">
        <f t="shared" si="3"/>
        <v>100379.48</v>
      </c>
      <c r="AE20" s="98">
        <f t="shared" si="3"/>
        <v>66850</v>
      </c>
      <c r="AF20" s="78">
        <f t="shared" si="3"/>
        <v>0</v>
      </c>
      <c r="AG20" s="77">
        <f t="shared" si="3"/>
        <v>74435.70000000001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5250</v>
      </c>
      <c r="AL20" s="78">
        <f t="shared" si="3"/>
        <v>0</v>
      </c>
      <c r="AM20" s="77">
        <f t="shared" si="3"/>
        <v>7774.25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1500</v>
      </c>
      <c r="AR20" s="78">
        <f t="shared" si="3"/>
        <v>0</v>
      </c>
      <c r="AS20" s="77">
        <f t="shared" si="3"/>
        <v>3000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23000</v>
      </c>
      <c r="BJ20" s="78">
        <f t="shared" si="3"/>
        <v>0</v>
      </c>
      <c r="BK20" s="77">
        <f t="shared" si="3"/>
        <v>2000</v>
      </c>
      <c r="BL20" s="98">
        <f t="shared" si="3"/>
        <v>10315</v>
      </c>
      <c r="BM20" s="78">
        <f t="shared" si="3"/>
        <v>0</v>
      </c>
      <c r="BN20" s="77">
        <f t="shared" si="3"/>
        <v>10315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399632.14</v>
      </c>
      <c r="BW20" s="77">
        <f>BW10+BW11+BW12+BW13+BW14+BW15+BW16+BW17+BW18+BW19</f>
        <v>1291.14</v>
      </c>
      <c r="BX20" s="95">
        <f>BX10+BX11+BX12+BX13+BX14+BX15+BX16+BX17+BX18+BX19</f>
        <v>452382.33999999997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>
        <v>144796.99000000002</v>
      </c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0</v>
      </c>
      <c r="V24" s="97">
        <v>0</v>
      </c>
      <c r="W24" s="89">
        <v>0</v>
      </c>
      <c r="X24" s="101">
        <v>0</v>
      </c>
      <c r="Y24" s="97"/>
      <c r="Z24" s="89"/>
      <c r="AA24" s="101"/>
      <c r="AB24" s="97">
        <v>0</v>
      </c>
      <c r="AC24" s="89">
        <v>0</v>
      </c>
      <c r="AD24" s="101">
        <v>0</v>
      </c>
      <c r="AE24" s="97">
        <v>0</v>
      </c>
      <c r="AF24" s="89">
        <v>0</v>
      </c>
      <c r="AG24" s="101">
        <v>1553.8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146350.79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4000</v>
      </c>
      <c r="E26" s="89">
        <v>0</v>
      </c>
      <c r="F26" s="90">
        <v>4000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>
        <v>0</v>
      </c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4000</v>
      </c>
      <c r="BW26" s="77">
        <f t="shared" si="4"/>
        <v>0</v>
      </c>
      <c r="BX26" s="79">
        <f t="shared" si="4"/>
        <v>4000</v>
      </c>
    </row>
    <row r="27" spans="2:76" ht="15">
      <c r="B27" s="13">
        <v>205</v>
      </c>
      <c r="C27" s="25" t="s">
        <v>107</v>
      </c>
      <c r="D27" s="88">
        <v>55000</v>
      </c>
      <c r="E27" s="89">
        <v>0</v>
      </c>
      <c r="F27" s="90">
        <v>55335.88</v>
      </c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>
        <v>0</v>
      </c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>
        <v>0</v>
      </c>
      <c r="AH27" s="97"/>
      <c r="AI27" s="89"/>
      <c r="AJ27" s="101"/>
      <c r="AK27" s="97">
        <v>19000</v>
      </c>
      <c r="AL27" s="89">
        <v>0</v>
      </c>
      <c r="AM27" s="101">
        <v>19000</v>
      </c>
      <c r="AN27" s="97"/>
      <c r="AO27" s="89"/>
      <c r="AP27" s="101"/>
      <c r="AQ27" s="97">
        <v>0</v>
      </c>
      <c r="AR27" s="89">
        <v>0</v>
      </c>
      <c r="AS27" s="101">
        <v>3300</v>
      </c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74000</v>
      </c>
      <c r="BW27" s="77">
        <f t="shared" si="4"/>
        <v>0</v>
      </c>
      <c r="BX27" s="79">
        <f t="shared" si="4"/>
        <v>77635.88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59000</v>
      </c>
      <c r="E28" s="78">
        <f t="shared" si="5"/>
        <v>0</v>
      </c>
      <c r="F28" s="79">
        <f t="shared" si="5"/>
        <v>204132.87000000002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1553.8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19000</v>
      </c>
      <c r="AL28" s="78">
        <f t="shared" si="6"/>
        <v>0</v>
      </c>
      <c r="AM28" s="77">
        <f t="shared" si="6"/>
        <v>19000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3300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78000</v>
      </c>
      <c r="BW28" s="77">
        <f>BW23+BW24+BW25+BW26+BW27</f>
        <v>0</v>
      </c>
      <c r="BX28" s="95">
        <f>BX23+BX24+BX25+BX26+BX27</f>
        <v>227986.67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32380</v>
      </c>
      <c r="BM40" s="89">
        <v>0</v>
      </c>
      <c r="BN40" s="101">
        <v>32380</v>
      </c>
      <c r="BO40" s="97"/>
      <c r="BP40" s="89"/>
      <c r="BQ40" s="101"/>
      <c r="BR40" s="97"/>
      <c r="BS40" s="89"/>
      <c r="BT40" s="101"/>
      <c r="BU40" s="76"/>
      <c r="BV40" s="85">
        <f t="shared" si="10"/>
        <v>32380</v>
      </c>
      <c r="BW40" s="77">
        <f t="shared" si="10"/>
        <v>0</v>
      </c>
      <c r="BX40" s="79">
        <f t="shared" si="10"/>
        <v>32380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32380</v>
      </c>
      <c r="BM42" s="78">
        <f t="shared" si="12"/>
        <v>0</v>
      </c>
      <c r="BN42" s="77">
        <f t="shared" si="12"/>
        <v>32380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32380</v>
      </c>
      <c r="BW42" s="77">
        <f>BW38+BW39+BW40+BW41</f>
        <v>0</v>
      </c>
      <c r="BX42" s="95">
        <f>BX38+BX39+BX40+BX41</f>
        <v>32380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196164</v>
      </c>
      <c r="BS49" s="89">
        <v>0</v>
      </c>
      <c r="BT49" s="101">
        <v>196164</v>
      </c>
      <c r="BU49" s="76"/>
      <c r="BV49" s="85">
        <f aca="true" t="shared" si="15" ref="BV49:BX50">D49+G49+J49+M49+P49+S49+V49+Y49+AB49+AE49+AH49+AK49+AN49+AQ49+AT49+AW49+AZ49+BC49+BF49+BI49+BL49+BO49+BR49</f>
        <v>196164</v>
      </c>
      <c r="BW49" s="77">
        <f t="shared" si="15"/>
        <v>0</v>
      </c>
      <c r="BX49" s="79">
        <f t="shared" si="15"/>
        <v>196164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79100</v>
      </c>
      <c r="BS50" s="89">
        <v>0</v>
      </c>
      <c r="BT50" s="101">
        <v>86530.59</v>
      </c>
      <c r="BU50" s="76"/>
      <c r="BV50" s="85">
        <f t="shared" si="15"/>
        <v>79100</v>
      </c>
      <c r="BW50" s="77">
        <f t="shared" si="15"/>
        <v>0</v>
      </c>
      <c r="BX50" s="79">
        <f t="shared" si="15"/>
        <v>86530.59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275264</v>
      </c>
      <c r="BS51" s="78">
        <f>BS49+BS50</f>
        <v>0</v>
      </c>
      <c r="BT51" s="77">
        <f>BT49+BT50</f>
        <v>282694.58999999997</v>
      </c>
      <c r="BU51" s="85"/>
      <c r="BV51" s="85">
        <f>BV49+BV50</f>
        <v>275264</v>
      </c>
      <c r="BW51" s="77">
        <f>BW49+BW50</f>
        <v>0</v>
      </c>
      <c r="BX51" s="95">
        <f>BX49+BX50</f>
        <v>282694.58999999997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259567.14</v>
      </c>
      <c r="E53" s="86">
        <f t="shared" si="18"/>
        <v>1291.14</v>
      </c>
      <c r="F53" s="86">
        <f t="shared" si="18"/>
        <v>441745.43000000005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4250</v>
      </c>
      <c r="N53" s="86">
        <f t="shared" si="18"/>
        <v>0</v>
      </c>
      <c r="O53" s="86">
        <f t="shared" si="18"/>
        <v>7106.04</v>
      </c>
      <c r="P53" s="86">
        <f t="shared" si="18"/>
        <v>620</v>
      </c>
      <c r="Q53" s="86">
        <f t="shared" si="18"/>
        <v>0</v>
      </c>
      <c r="R53" s="86">
        <f t="shared" si="18"/>
        <v>620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7130</v>
      </c>
      <c r="W53" s="86">
        <f t="shared" si="18"/>
        <v>0</v>
      </c>
      <c r="X53" s="86">
        <f t="shared" si="18"/>
        <v>9139.31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80150</v>
      </c>
      <c r="AC53" s="86">
        <f t="shared" si="18"/>
        <v>0</v>
      </c>
      <c r="AD53" s="86">
        <f t="shared" si="18"/>
        <v>100379.48</v>
      </c>
      <c r="AE53" s="86">
        <f t="shared" si="18"/>
        <v>66850</v>
      </c>
      <c r="AF53" s="86">
        <f t="shared" si="18"/>
        <v>0</v>
      </c>
      <c r="AG53" s="86">
        <f t="shared" si="18"/>
        <v>75989.50000000001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24250</v>
      </c>
      <c r="AL53" s="86">
        <f t="shared" si="19"/>
        <v>0</v>
      </c>
      <c r="AM53" s="86">
        <f t="shared" si="19"/>
        <v>26774.25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1500</v>
      </c>
      <c r="AR53" s="86">
        <f t="shared" si="19"/>
        <v>0</v>
      </c>
      <c r="AS53" s="86">
        <f t="shared" si="19"/>
        <v>6300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23000</v>
      </c>
      <c r="BJ53" s="86">
        <f t="shared" si="19"/>
        <v>0</v>
      </c>
      <c r="BK53" s="86">
        <f t="shared" si="19"/>
        <v>2000</v>
      </c>
      <c r="BL53" s="86">
        <f t="shared" si="19"/>
        <v>42695</v>
      </c>
      <c r="BM53" s="86">
        <f t="shared" si="19"/>
        <v>0</v>
      </c>
      <c r="BN53" s="86">
        <f t="shared" si="19"/>
        <v>42695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275264</v>
      </c>
      <c r="BS53" s="86">
        <f t="shared" si="19"/>
        <v>0</v>
      </c>
      <c r="BT53" s="86">
        <f t="shared" si="19"/>
        <v>282694.58999999997</v>
      </c>
      <c r="BU53" s="86">
        <f>BU8</f>
        <v>0</v>
      </c>
      <c r="BV53" s="102">
        <f>BV8+BV20+BV28+BV35+BV42+BV46+BV51</f>
        <v>785276.14</v>
      </c>
      <c r="BW53" s="87">
        <f>BW20+BW28+BW35+BW42+BW46+BW51</f>
        <v>1291.14</v>
      </c>
      <c r="BX53" s="87">
        <f>BX20+BX28+BX35+BX42+BX46+BX51</f>
        <v>995443.6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103976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24000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127976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8400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150</v>
      </c>
      <c r="AC11" s="89">
        <v>0</v>
      </c>
      <c r="AD11" s="90"/>
      <c r="AE11" s="91">
        <v>1850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10400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59341.14</v>
      </c>
      <c r="E12" s="89">
        <v>0</v>
      </c>
      <c r="F12" s="90"/>
      <c r="G12" s="88"/>
      <c r="H12" s="89"/>
      <c r="I12" s="90"/>
      <c r="J12" s="97">
        <v>0</v>
      </c>
      <c r="K12" s="89">
        <v>0</v>
      </c>
      <c r="L12" s="101"/>
      <c r="M12" s="91">
        <v>1000</v>
      </c>
      <c r="N12" s="89">
        <v>0</v>
      </c>
      <c r="O12" s="90"/>
      <c r="P12" s="91">
        <v>370</v>
      </c>
      <c r="Q12" s="89">
        <v>0</v>
      </c>
      <c r="R12" s="90"/>
      <c r="S12" s="91">
        <v>0</v>
      </c>
      <c r="T12" s="89">
        <v>0</v>
      </c>
      <c r="U12" s="90"/>
      <c r="V12" s="91">
        <v>1000</v>
      </c>
      <c r="W12" s="89">
        <v>0</v>
      </c>
      <c r="X12" s="90"/>
      <c r="Y12" s="91">
        <v>0</v>
      </c>
      <c r="Z12" s="89">
        <v>0</v>
      </c>
      <c r="AA12" s="90"/>
      <c r="AB12" s="91">
        <v>79200</v>
      </c>
      <c r="AC12" s="89">
        <v>0</v>
      </c>
      <c r="AD12" s="90"/>
      <c r="AE12" s="91">
        <v>41000</v>
      </c>
      <c r="AF12" s="89">
        <v>0</v>
      </c>
      <c r="AG12" s="90"/>
      <c r="AH12" s="91">
        <v>0</v>
      </c>
      <c r="AI12" s="89">
        <v>0</v>
      </c>
      <c r="AJ12" s="90"/>
      <c r="AK12" s="91">
        <v>3900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185811.14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20250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3250</v>
      </c>
      <c r="N13" s="89">
        <v>0</v>
      </c>
      <c r="O13" s="90"/>
      <c r="P13" s="91">
        <v>250</v>
      </c>
      <c r="Q13" s="89">
        <v>0</v>
      </c>
      <c r="R13" s="90"/>
      <c r="S13" s="91"/>
      <c r="T13" s="89"/>
      <c r="U13" s="90"/>
      <c r="V13" s="91">
        <v>6130</v>
      </c>
      <c r="W13" s="89">
        <v>0</v>
      </c>
      <c r="X13" s="90"/>
      <c r="Y13" s="91"/>
      <c r="Z13" s="89"/>
      <c r="AA13" s="90"/>
      <c r="AB13" s="91">
        <v>800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1350</v>
      </c>
      <c r="AL13" s="89">
        <v>0</v>
      </c>
      <c r="AM13" s="90"/>
      <c r="AN13" s="91"/>
      <c r="AO13" s="89"/>
      <c r="AP13" s="90"/>
      <c r="AQ13" s="91">
        <v>1500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33530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8635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8635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8100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23500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31600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200567.14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4250</v>
      </c>
      <c r="N20" s="78">
        <f t="shared" si="1"/>
        <v>0</v>
      </c>
      <c r="O20" s="77">
        <f t="shared" si="1"/>
        <v>0</v>
      </c>
      <c r="P20" s="98">
        <f t="shared" si="1"/>
        <v>620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7130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80150</v>
      </c>
      <c r="AC20" s="78">
        <f t="shared" si="1"/>
        <v>0</v>
      </c>
      <c r="AD20" s="77">
        <f t="shared" si="1"/>
        <v>0</v>
      </c>
      <c r="AE20" s="98">
        <f t="shared" si="1"/>
        <v>66850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5250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1500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23500</v>
      </c>
      <c r="BJ20" s="78">
        <f t="shared" si="1"/>
        <v>0</v>
      </c>
      <c r="BK20" s="77">
        <f t="shared" si="1"/>
        <v>0</v>
      </c>
      <c r="BL20" s="98">
        <f t="shared" si="1"/>
        <v>8635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398452.14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/>
      <c r="Z24" s="89"/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10000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>
        <v>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10000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34055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34055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34055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34055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196164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196164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79100</v>
      </c>
      <c r="BS50" s="89">
        <v>0</v>
      </c>
      <c r="BT50" s="101"/>
      <c r="BU50" s="76"/>
      <c r="BV50" s="85">
        <f t="shared" si="9"/>
        <v>79100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275264</v>
      </c>
      <c r="BS51" s="78">
        <f>BS49+BS50</f>
        <v>0</v>
      </c>
      <c r="BT51" s="77">
        <f>BT49+BT50</f>
        <v>0</v>
      </c>
      <c r="BU51" s="85"/>
      <c r="BV51" s="85">
        <f>BV49+BV50</f>
        <v>275264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210567.14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4250</v>
      </c>
      <c r="N53" s="86">
        <f t="shared" si="11"/>
        <v>0</v>
      </c>
      <c r="O53" s="86">
        <f t="shared" si="11"/>
        <v>0</v>
      </c>
      <c r="P53" s="86">
        <f t="shared" si="11"/>
        <v>620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7130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80150</v>
      </c>
      <c r="AC53" s="86">
        <f t="shared" si="11"/>
        <v>0</v>
      </c>
      <c r="AD53" s="86">
        <f t="shared" si="11"/>
        <v>0</v>
      </c>
      <c r="AE53" s="86">
        <f t="shared" si="11"/>
        <v>66850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5250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1500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23500</v>
      </c>
      <c r="BJ53" s="86">
        <f t="shared" si="11"/>
        <v>0</v>
      </c>
      <c r="BK53" s="86">
        <f t="shared" si="11"/>
        <v>0</v>
      </c>
      <c r="BL53" s="86">
        <f t="shared" si="11"/>
        <v>42690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275264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717771.14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103976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24000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127976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8400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150</v>
      </c>
      <c r="AC11" s="89">
        <v>0</v>
      </c>
      <c r="AD11" s="90"/>
      <c r="AE11" s="91">
        <v>1850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10400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57050</v>
      </c>
      <c r="E12" s="89">
        <v>0</v>
      </c>
      <c r="F12" s="90"/>
      <c r="G12" s="88"/>
      <c r="H12" s="89"/>
      <c r="I12" s="90"/>
      <c r="J12" s="97">
        <v>0</v>
      </c>
      <c r="K12" s="89">
        <v>0</v>
      </c>
      <c r="L12" s="101"/>
      <c r="M12" s="91">
        <v>1000</v>
      </c>
      <c r="N12" s="89">
        <v>0</v>
      </c>
      <c r="O12" s="90"/>
      <c r="P12" s="91">
        <v>370</v>
      </c>
      <c r="Q12" s="89">
        <v>0</v>
      </c>
      <c r="R12" s="90"/>
      <c r="S12" s="91">
        <v>0</v>
      </c>
      <c r="T12" s="89">
        <v>0</v>
      </c>
      <c r="U12" s="90"/>
      <c r="V12" s="91">
        <v>1000</v>
      </c>
      <c r="W12" s="89">
        <v>0</v>
      </c>
      <c r="X12" s="90"/>
      <c r="Y12" s="91">
        <v>0</v>
      </c>
      <c r="Z12" s="89">
        <v>0</v>
      </c>
      <c r="AA12" s="90"/>
      <c r="AB12" s="91">
        <v>79200</v>
      </c>
      <c r="AC12" s="89">
        <v>0</v>
      </c>
      <c r="AD12" s="90"/>
      <c r="AE12" s="91">
        <v>41000</v>
      </c>
      <c r="AF12" s="89">
        <v>0</v>
      </c>
      <c r="AG12" s="90"/>
      <c r="AH12" s="91">
        <v>0</v>
      </c>
      <c r="AI12" s="89">
        <v>0</v>
      </c>
      <c r="AJ12" s="90"/>
      <c r="AK12" s="91">
        <v>3900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183520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19750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3250</v>
      </c>
      <c r="N13" s="89">
        <v>0</v>
      </c>
      <c r="O13" s="90"/>
      <c r="P13" s="91">
        <v>250</v>
      </c>
      <c r="Q13" s="89">
        <v>0</v>
      </c>
      <c r="R13" s="90"/>
      <c r="S13" s="91"/>
      <c r="T13" s="89"/>
      <c r="U13" s="90"/>
      <c r="V13" s="91">
        <v>6190</v>
      </c>
      <c r="W13" s="89">
        <v>0</v>
      </c>
      <c r="X13" s="90"/>
      <c r="Y13" s="91"/>
      <c r="Z13" s="89"/>
      <c r="AA13" s="90"/>
      <c r="AB13" s="91">
        <v>800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1350</v>
      </c>
      <c r="AL13" s="89">
        <v>0</v>
      </c>
      <c r="AM13" s="90"/>
      <c r="AN13" s="91"/>
      <c r="AO13" s="89"/>
      <c r="AP13" s="90"/>
      <c r="AQ13" s="91">
        <v>1500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33090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7355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7355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8100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24900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33000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197776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4250</v>
      </c>
      <c r="N20" s="78">
        <f t="shared" si="1"/>
        <v>0</v>
      </c>
      <c r="O20" s="77">
        <f t="shared" si="1"/>
        <v>0</v>
      </c>
      <c r="P20" s="98">
        <f t="shared" si="1"/>
        <v>620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7190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80150</v>
      </c>
      <c r="AC20" s="78">
        <f t="shared" si="1"/>
        <v>0</v>
      </c>
      <c r="AD20" s="77">
        <f t="shared" si="1"/>
        <v>0</v>
      </c>
      <c r="AE20" s="98">
        <f t="shared" si="1"/>
        <v>66850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5250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1500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24900</v>
      </c>
      <c r="BJ20" s="78">
        <f t="shared" si="1"/>
        <v>0</v>
      </c>
      <c r="BK20" s="77">
        <f t="shared" si="1"/>
        <v>0</v>
      </c>
      <c r="BL20" s="98">
        <f t="shared" si="1"/>
        <v>7355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395841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/>
      <c r="Z24" s="89"/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10000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>
        <v>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10000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35340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35340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35340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35340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196164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196164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79100</v>
      </c>
      <c r="BS50" s="89">
        <v>0</v>
      </c>
      <c r="BT50" s="101"/>
      <c r="BU50" s="76"/>
      <c r="BV50" s="85">
        <f t="shared" si="9"/>
        <v>79100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275264</v>
      </c>
      <c r="BS51" s="78">
        <f>BS49+BS50</f>
        <v>0</v>
      </c>
      <c r="BT51" s="77">
        <f>BT49+BT50</f>
        <v>0</v>
      </c>
      <c r="BU51" s="85"/>
      <c r="BV51" s="85">
        <f>BV49+BV50</f>
        <v>275264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207776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4250</v>
      </c>
      <c r="N53" s="86">
        <f t="shared" si="11"/>
        <v>0</v>
      </c>
      <c r="O53" s="86">
        <f t="shared" si="11"/>
        <v>0</v>
      </c>
      <c r="P53" s="86">
        <f t="shared" si="11"/>
        <v>620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7190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80150</v>
      </c>
      <c r="AC53" s="86">
        <f t="shared" si="11"/>
        <v>0</v>
      </c>
      <c r="AD53" s="86">
        <f t="shared" si="11"/>
        <v>0</v>
      </c>
      <c r="AE53" s="86">
        <f t="shared" si="11"/>
        <v>66850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5250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1500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24900</v>
      </c>
      <c r="BJ53" s="86">
        <f t="shared" si="11"/>
        <v>0</v>
      </c>
      <c r="BK53" s="86">
        <f t="shared" si="11"/>
        <v>0</v>
      </c>
      <c r="BL53" s="86">
        <f t="shared" si="11"/>
        <v>42695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275264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716445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2018-04-18T13:52:11Z</dcterms:modified>
  <cp:category/>
  <cp:version/>
  <cp:contentType/>
  <cp:contentStatus/>
</cp:coreProperties>
</file>