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7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7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'Entrate_Rendiconto_2017'!$B$1:$E$59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'Spese_Rendiconto_2017'!$B$1:$BX$54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'Spese_Rendiconto_2017'!$B:$C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<sst xmlns="http://schemas.openxmlformats.org/spreadsheetml/2006/main" count="870" uniqueCount="149">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</sst>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105" t="s">
        <v>148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59510.759999999995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275962.77</v>
      </c>
      <c r="E7" s="40"/>
    </row>
    <row r="8" spans="2:5" ht="15.75" thickBot="1">
      <c r="B8" s="9"/>
      <c r="C8" s="6" t="s">
        <v>7</v>
      </c>
      <c r="D8" s="41"/>
      <c r="E8" s="42">
        <v>1354377.38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3253954.94</v>
      </c>
      <c r="E10" s="45">
        <v>3154331.39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293516.91</v>
      </c>
      <c r="E14" s="45">
        <v>307658.73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3547471.85</v>
      </c>
      <c r="E16" s="51">
        <f>E10+E11+E12+E13+E14+E15</f>
        <v>3461990.12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427318.61999999994</v>
      </c>
      <c r="E18" s="45">
        <v>426921.50999999995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8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427318.61999999994</v>
      </c>
      <c r="E23" s="51">
        <f>E18+E19+E20+E21+E22</f>
        <v>426921.50999999995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831804.5899999999</v>
      </c>
      <c r="E25" s="45">
        <v>799373.29</v>
      </c>
    </row>
    <row r="26" spans="2:5" ht="15">
      <c r="B26" s="13">
        <v>30200</v>
      </c>
      <c r="C26" s="54" t="s">
        <v>28</v>
      </c>
      <c r="D26" s="39">
        <v>45511.95999999999</v>
      </c>
      <c r="E26" s="45">
        <v>45511.95999999999</v>
      </c>
    </row>
    <row r="27" spans="2:5" ht="15">
      <c r="B27" s="13">
        <v>30300</v>
      </c>
      <c r="C27" s="54" t="s">
        <v>29</v>
      </c>
      <c r="D27" s="39">
        <v>98158.82</v>
      </c>
      <c r="E27" s="45">
        <v>98158.82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85277.38</v>
      </c>
      <c r="E29" s="50">
        <v>140310.53999999998</v>
      </c>
    </row>
    <row r="30" spans="2:5" ht="15.75" thickBot="1">
      <c r="B30" s="16">
        <v>30000</v>
      </c>
      <c r="C30" s="15" t="s">
        <v>32</v>
      </c>
      <c r="D30" s="48">
        <f>D25+D26+D27+D28+D29</f>
        <v>1060752.75</v>
      </c>
      <c r="E30" s="51">
        <f>E25+E26+E27+E28+E29</f>
        <v>1083354.61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0</v>
      </c>
      <c r="E33" s="58">
        <v>0</v>
      </c>
    </row>
    <row r="34" spans="2:5" ht="15">
      <c r="B34" s="13">
        <v>40300</v>
      </c>
      <c r="C34" s="54" t="s">
        <v>37</v>
      </c>
      <c r="D34" s="60">
        <v>643152.85</v>
      </c>
      <c r="E34" s="45">
        <v>599561.92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157391.09000000003</v>
      </c>
      <c r="E36" s="50">
        <v>127391.09000000001</v>
      </c>
    </row>
    <row r="37" spans="2:5" ht="15.75" thickBot="1">
      <c r="B37" s="16">
        <v>40000</v>
      </c>
      <c r="C37" s="15" t="s">
        <v>40</v>
      </c>
      <c r="D37" s="48">
        <f>D32+D33+D34+D35+D36</f>
        <v>800543.94</v>
      </c>
      <c r="E37" s="51">
        <f>E32+E33+E34+E35+E36</f>
        <v>726953.01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>
        <v>0</v>
      </c>
    </row>
    <row r="41" spans="2:5" ht="15">
      <c r="B41" s="13">
        <v>50300</v>
      </c>
      <c r="C41" s="54" t="s">
        <v>44</v>
      </c>
      <c r="D41" s="39">
        <v>0</v>
      </c>
      <c r="E41" s="50">
        <v>0</v>
      </c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630011.7799999998</v>
      </c>
      <c r="E54" s="45">
        <v>630011.7799999998</v>
      </c>
    </row>
    <row r="55" spans="2:5" ht="15">
      <c r="B55" s="13">
        <v>90200</v>
      </c>
      <c r="C55" s="54" t="s">
        <v>62</v>
      </c>
      <c r="D55" s="60">
        <v>16006.46</v>
      </c>
      <c r="E55" s="61">
        <v>33294.28</v>
      </c>
    </row>
    <row r="56" spans="2:5" ht="15.75" thickBot="1">
      <c r="B56" s="16">
        <v>90000</v>
      </c>
      <c r="C56" s="15" t="s">
        <v>63</v>
      </c>
      <c r="D56" s="48">
        <f>D54+D55</f>
        <v>646018.2399999998</v>
      </c>
      <c r="E56" s="51">
        <f>E54+E55</f>
        <v>663306.0599999998</v>
      </c>
    </row>
    <row r="57" spans="2:5" ht="16.5" thickBot="1" thickTop="1">
      <c r="B57" s="109" t="s">
        <v>64</v>
      </c>
      <c r="C57" s="110"/>
      <c r="D57" s="52">
        <f>D16+D23+D30+D37+D43+D49+D52+D56</f>
        <v>6482105.4</v>
      </c>
      <c r="E57" s="55">
        <f>E16+E23+E30+E37+E43+E49+E52+E56</f>
        <v>6362525.31</v>
      </c>
    </row>
    <row r="58" spans="2:5" ht="16.5" thickBot="1" thickTop="1">
      <c r="B58" s="109" t="s">
        <v>65</v>
      </c>
      <c r="C58" s="110"/>
      <c r="D58" s="52">
        <f>D57+D5+D6+D7+D8</f>
        <v>6817578.93</v>
      </c>
      <c r="E58" s="55">
        <f>E57+E5+E6+E7+E8</f>
        <v>7716902.6899999995</v>
      </c>
    </row>
    <row r="59" spans="1:8" s="1" customFormat="1" ht="27.75" customHeight="1" thickBot="1" thickTop="1">
      <c r="A59" s="106"/>
      <c r="B59" s="111" t="s">
        <v>145</v>
      </c>
      <c r="C59" s="112"/>
      <c r="D59" s="62">
        <f>IF((Spese_Rendiconto_2017!BV53+Spese_Rendiconto_2017!BW53-Entrate_Rendiconto_2017!D58)&gt;0,Spese_Rendiconto_2017!BV53+Spese_Rendiconto_2017!BW53-Entrate_Rendiconto_2017!D58,0)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6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658343.0099999999</v>
      </c>
      <c r="E10" s="88">
        <v>107777.31</v>
      </c>
      <c r="F10" s="89">
        <v>668923.2799999999</v>
      </c>
      <c r="G10" s="87"/>
      <c r="H10" s="88"/>
      <c r="I10" s="89"/>
      <c r="J10" s="96">
        <v>173768.22</v>
      </c>
      <c r="K10" s="88">
        <v>11000</v>
      </c>
      <c r="L10" s="100">
        <v>173768.22</v>
      </c>
      <c r="M10" s="90">
        <v>0</v>
      </c>
      <c r="N10" s="88">
        <v>0</v>
      </c>
      <c r="O10" s="89">
        <v>0</v>
      </c>
      <c r="P10" s="90">
        <v>0</v>
      </c>
      <c r="Q10" s="88">
        <v>0</v>
      </c>
      <c r="R10" s="89">
        <v>0</v>
      </c>
      <c r="S10" s="90"/>
      <c r="T10" s="88"/>
      <c r="U10" s="89"/>
      <c r="V10" s="90"/>
      <c r="W10" s="88"/>
      <c r="X10" s="89"/>
      <c r="Y10" s="90">
        <v>104002.58999999998</v>
      </c>
      <c r="Z10" s="88">
        <v>4000</v>
      </c>
      <c r="AA10" s="89">
        <v>104002.58999999998</v>
      </c>
      <c r="AB10" s="90">
        <v>0</v>
      </c>
      <c r="AC10" s="88">
        <v>0</v>
      </c>
      <c r="AD10" s="89">
        <v>0</v>
      </c>
      <c r="AE10" s="90">
        <v>123791.89000000001</v>
      </c>
      <c r="AF10" s="88">
        <v>6000</v>
      </c>
      <c r="AG10" s="89">
        <v>118903.86000000002</v>
      </c>
      <c r="AH10" s="90"/>
      <c r="AI10" s="88"/>
      <c r="AJ10" s="89"/>
      <c r="AK10" s="90">
        <v>0</v>
      </c>
      <c r="AL10" s="88">
        <v>0</v>
      </c>
      <c r="AM10" s="89">
        <v>0</v>
      </c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1059905.71</v>
      </c>
      <c r="BW10" s="76">
        <f aca="true" t="shared" si="1" ref="BW10:BW19">E10+H10+K10+N10+Q10+T10+W10+Z10+AC10+AF10+AI10+AL10+AO10+AR10+AU10+AX10+BA10+BD10+BG10+BJ10+BM10+BP10+BS10</f>
        <v>128777.31</v>
      </c>
      <c r="BX10" s="78">
        <f aca="true" t="shared" si="2" ref="BX10:BX19">F10+I10+L10+O10+R10+U10+X10+AA10+AD10+AG10+AJ10+AM10+AP10+AS10+AV10+AY10+BB10+BE10+BH10+BK10+BN10+BQ10+BT10</f>
        <v>1065597.95</v>
      </c>
    </row>
    <row r="11" spans="2:76" ht="15">
      <c r="B11" s="13">
        <v>102</v>
      </c>
      <c r="C11" s="25" t="s">
        <v>92</v>
      </c>
      <c r="D11" s="87">
        <v>70786.59</v>
      </c>
      <c r="E11" s="88">
        <v>0</v>
      </c>
      <c r="F11" s="89">
        <v>71913.04</v>
      </c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70786.59</v>
      </c>
      <c r="BW11" s="76">
        <f t="shared" si="1"/>
        <v>0</v>
      </c>
      <c r="BX11" s="78">
        <f t="shared" si="2"/>
        <v>71913.04</v>
      </c>
    </row>
    <row r="12" spans="2:76" ht="15">
      <c r="B12" s="13">
        <v>103</v>
      </c>
      <c r="C12" s="25" t="s">
        <v>93</v>
      </c>
      <c r="D12" s="87">
        <v>546584.3200000001</v>
      </c>
      <c r="E12" s="88">
        <v>19243.52</v>
      </c>
      <c r="F12" s="89">
        <v>463456.04999999993</v>
      </c>
      <c r="G12" s="87"/>
      <c r="H12" s="88"/>
      <c r="I12" s="89"/>
      <c r="J12" s="96">
        <v>8593.369999999999</v>
      </c>
      <c r="K12" s="88">
        <v>0</v>
      </c>
      <c r="L12" s="100">
        <v>13420.65</v>
      </c>
      <c r="M12" s="90">
        <v>561239.17</v>
      </c>
      <c r="N12" s="88">
        <v>0</v>
      </c>
      <c r="O12" s="89">
        <v>483918.73999999993</v>
      </c>
      <c r="P12" s="90">
        <v>33920.399999999994</v>
      </c>
      <c r="Q12" s="88">
        <v>0</v>
      </c>
      <c r="R12" s="89">
        <v>29738.9</v>
      </c>
      <c r="S12" s="90">
        <v>19000</v>
      </c>
      <c r="T12" s="88">
        <v>0</v>
      </c>
      <c r="U12" s="89">
        <v>16642.870000000003</v>
      </c>
      <c r="V12" s="90"/>
      <c r="W12" s="88"/>
      <c r="X12" s="89"/>
      <c r="Y12" s="90">
        <v>18750.56</v>
      </c>
      <c r="Z12" s="88">
        <v>0</v>
      </c>
      <c r="AA12" s="89">
        <v>19676.25</v>
      </c>
      <c r="AB12" s="90">
        <v>1069290.6099999999</v>
      </c>
      <c r="AC12" s="88">
        <v>0</v>
      </c>
      <c r="AD12" s="89">
        <v>1016979.45</v>
      </c>
      <c r="AE12" s="90">
        <v>303430.50999999995</v>
      </c>
      <c r="AF12" s="88">
        <v>0</v>
      </c>
      <c r="AG12" s="89">
        <v>260619.68999999997</v>
      </c>
      <c r="AH12" s="90">
        <v>1325.27</v>
      </c>
      <c r="AI12" s="88">
        <v>0</v>
      </c>
      <c r="AJ12" s="89">
        <v>15843.27</v>
      </c>
      <c r="AK12" s="90">
        <v>96967.75</v>
      </c>
      <c r="AL12" s="88">
        <v>0</v>
      </c>
      <c r="AM12" s="89">
        <v>65286.829999999994</v>
      </c>
      <c r="AN12" s="90">
        <v>13691.050000000001</v>
      </c>
      <c r="AO12" s="88">
        <v>0</v>
      </c>
      <c r="AP12" s="89">
        <v>11442.77</v>
      </c>
      <c r="AQ12" s="90">
        <v>8624.54</v>
      </c>
      <c r="AR12" s="88">
        <v>0</v>
      </c>
      <c r="AS12" s="89">
        <v>9625</v>
      </c>
      <c r="AT12" s="90">
        <v>0</v>
      </c>
      <c r="AU12" s="88">
        <v>0</v>
      </c>
      <c r="AV12" s="89">
        <v>4980</v>
      </c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2681417.5499999993</v>
      </c>
      <c r="BW12" s="76">
        <f t="shared" si="1"/>
        <v>19243.52</v>
      </c>
      <c r="BX12" s="78">
        <f t="shared" si="2"/>
        <v>2411630.47</v>
      </c>
    </row>
    <row r="13" spans="2:76" ht="15">
      <c r="B13" s="13">
        <v>104</v>
      </c>
      <c r="C13" s="25" t="s">
        <v>19</v>
      </c>
      <c r="D13" s="87">
        <v>2000</v>
      </c>
      <c r="E13" s="88">
        <v>0</v>
      </c>
      <c r="F13" s="89">
        <v>5000</v>
      </c>
      <c r="G13" s="87"/>
      <c r="H13" s="88"/>
      <c r="I13" s="89"/>
      <c r="J13" s="96"/>
      <c r="K13" s="88"/>
      <c r="L13" s="100"/>
      <c r="M13" s="90">
        <v>40235.96</v>
      </c>
      <c r="N13" s="88">
        <v>0</v>
      </c>
      <c r="O13" s="89">
        <v>33735.96</v>
      </c>
      <c r="P13" s="90">
        <v>10600</v>
      </c>
      <c r="Q13" s="88">
        <v>0</v>
      </c>
      <c r="R13" s="89">
        <v>11436</v>
      </c>
      <c r="S13" s="90">
        <v>16300</v>
      </c>
      <c r="T13" s="88">
        <v>0</v>
      </c>
      <c r="U13" s="89">
        <v>16340</v>
      </c>
      <c r="V13" s="90"/>
      <c r="W13" s="88"/>
      <c r="X13" s="89"/>
      <c r="Y13" s="90"/>
      <c r="Z13" s="88"/>
      <c r="AA13" s="89"/>
      <c r="AB13" s="90">
        <v>55950</v>
      </c>
      <c r="AC13" s="88">
        <v>0</v>
      </c>
      <c r="AD13" s="89">
        <v>810</v>
      </c>
      <c r="AE13" s="90"/>
      <c r="AF13" s="88"/>
      <c r="AG13" s="89"/>
      <c r="AH13" s="90">
        <v>4520</v>
      </c>
      <c r="AI13" s="88">
        <v>0</v>
      </c>
      <c r="AJ13" s="89">
        <v>4520</v>
      </c>
      <c r="AK13" s="90">
        <v>251418</v>
      </c>
      <c r="AL13" s="88">
        <v>0</v>
      </c>
      <c r="AM13" s="89">
        <v>256341</v>
      </c>
      <c r="AN13" s="90"/>
      <c r="AO13" s="88"/>
      <c r="AP13" s="89"/>
      <c r="AQ13" s="90">
        <v>16996.13</v>
      </c>
      <c r="AR13" s="88">
        <v>0</v>
      </c>
      <c r="AS13" s="89">
        <v>20416.129999999997</v>
      </c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398020.08999999997</v>
      </c>
      <c r="BW13" s="76">
        <f t="shared" si="1"/>
        <v>0</v>
      </c>
      <c r="BX13" s="78">
        <f t="shared" si="2"/>
        <v>348599.08999999997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>
        <v>46000</v>
      </c>
      <c r="E16" s="88">
        <v>0</v>
      </c>
      <c r="F16" s="89">
        <v>69921.86</v>
      </c>
      <c r="G16" s="87"/>
      <c r="H16" s="88"/>
      <c r="I16" s="89"/>
      <c r="J16" s="96"/>
      <c r="K16" s="88"/>
      <c r="L16" s="100"/>
      <c r="M16" s="90">
        <v>31804.510000000002</v>
      </c>
      <c r="N16" s="88">
        <v>0</v>
      </c>
      <c r="O16" s="89">
        <v>46827.11</v>
      </c>
      <c r="P16" s="96"/>
      <c r="Q16" s="88"/>
      <c r="R16" s="100"/>
      <c r="S16" s="90">
        <v>0</v>
      </c>
      <c r="T16" s="88">
        <v>0</v>
      </c>
      <c r="U16" s="89">
        <v>0</v>
      </c>
      <c r="V16" s="90"/>
      <c r="W16" s="88"/>
      <c r="X16" s="89"/>
      <c r="Y16" s="96"/>
      <c r="Z16" s="88"/>
      <c r="AA16" s="100"/>
      <c r="AB16" s="90">
        <v>2447.94</v>
      </c>
      <c r="AC16" s="88">
        <v>0</v>
      </c>
      <c r="AD16" s="89">
        <v>3683.59</v>
      </c>
      <c r="AE16" s="96">
        <v>54100</v>
      </c>
      <c r="AF16" s="88">
        <v>0</v>
      </c>
      <c r="AG16" s="100">
        <v>82098.56</v>
      </c>
      <c r="AH16" s="96"/>
      <c r="AI16" s="88"/>
      <c r="AJ16" s="100"/>
      <c r="AK16" s="96">
        <v>8166.360000000001</v>
      </c>
      <c r="AL16" s="88">
        <v>0</v>
      </c>
      <c r="AM16" s="100">
        <v>12372.14</v>
      </c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142518.81</v>
      </c>
      <c r="BW16" s="76">
        <f t="shared" si="1"/>
        <v>0</v>
      </c>
      <c r="BX16" s="78">
        <f t="shared" si="2"/>
        <v>214903.26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>
        <v>36255.64</v>
      </c>
      <c r="E18" s="88">
        <v>0</v>
      </c>
      <c r="F18" s="89">
        <v>34949.42</v>
      </c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36255.64</v>
      </c>
      <c r="BW18" s="76">
        <f t="shared" si="1"/>
        <v>0</v>
      </c>
      <c r="BX18" s="78">
        <f t="shared" si="2"/>
        <v>34949.42</v>
      </c>
    </row>
    <row r="19" spans="2:76" ht="15">
      <c r="B19" s="13">
        <v>110</v>
      </c>
      <c r="C19" s="25" t="s">
        <v>98</v>
      </c>
      <c r="D19" s="87">
        <v>112351.34</v>
      </c>
      <c r="E19" s="88">
        <v>0</v>
      </c>
      <c r="F19" s="89">
        <v>109595.23</v>
      </c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0</v>
      </c>
      <c r="BJ19" s="88">
        <v>0</v>
      </c>
      <c r="BK19" s="100">
        <v>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112351.34</v>
      </c>
      <c r="BW19" s="76">
        <f t="shared" si="1"/>
        <v>0</v>
      </c>
      <c r="BX19" s="78">
        <f t="shared" si="2"/>
        <v>109595.23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1472320.9</v>
      </c>
      <c r="E20" s="77">
        <f t="shared" si="3"/>
        <v>127020.83</v>
      </c>
      <c r="F20" s="78">
        <f t="shared" si="3"/>
        <v>1423758.88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182361.59</v>
      </c>
      <c r="K20" s="77">
        <f t="shared" si="3"/>
        <v>11000</v>
      </c>
      <c r="L20" s="76">
        <f t="shared" si="3"/>
        <v>187188.87</v>
      </c>
      <c r="M20" s="97">
        <f t="shared" si="3"/>
        <v>633279.64</v>
      </c>
      <c r="N20" s="77">
        <f t="shared" si="3"/>
        <v>0</v>
      </c>
      <c r="O20" s="76">
        <f t="shared" si="3"/>
        <v>564481.8099999999</v>
      </c>
      <c r="P20" s="97">
        <f t="shared" si="3"/>
        <v>44520.399999999994</v>
      </c>
      <c r="Q20" s="77">
        <f t="shared" si="3"/>
        <v>0</v>
      </c>
      <c r="R20" s="76">
        <f t="shared" si="3"/>
        <v>41174.9</v>
      </c>
      <c r="S20" s="97">
        <f t="shared" si="3"/>
        <v>35300</v>
      </c>
      <c r="T20" s="77">
        <f t="shared" si="3"/>
        <v>0</v>
      </c>
      <c r="U20" s="76">
        <f t="shared" si="3"/>
        <v>32982.87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122753.14999999998</v>
      </c>
      <c r="Z20" s="77">
        <f t="shared" si="3"/>
        <v>4000</v>
      </c>
      <c r="AA20" s="76">
        <f t="shared" si="3"/>
        <v>123678.83999999998</v>
      </c>
      <c r="AB20" s="97">
        <f t="shared" si="3"/>
        <v>1127688.5499999998</v>
      </c>
      <c r="AC20" s="77">
        <f t="shared" si="3"/>
        <v>0</v>
      </c>
      <c r="AD20" s="76">
        <f t="shared" si="3"/>
        <v>1021473.0399999999</v>
      </c>
      <c r="AE20" s="97">
        <f t="shared" si="3"/>
        <v>481322.39999999997</v>
      </c>
      <c r="AF20" s="77">
        <f t="shared" si="3"/>
        <v>6000</v>
      </c>
      <c r="AG20" s="76">
        <f t="shared" si="3"/>
        <v>461622.11</v>
      </c>
      <c r="AH20" s="97">
        <f t="shared" si="3"/>
        <v>5845.27</v>
      </c>
      <c r="AI20" s="77">
        <f t="shared" si="3"/>
        <v>0</v>
      </c>
      <c r="AJ20" s="76">
        <f t="shared" si="3"/>
        <v>20363.27</v>
      </c>
      <c r="AK20" s="97">
        <f t="shared" si="3"/>
        <v>356552.11</v>
      </c>
      <c r="AL20" s="77">
        <f t="shared" si="3"/>
        <v>0</v>
      </c>
      <c r="AM20" s="76">
        <f t="shared" si="3"/>
        <v>333999.97000000003</v>
      </c>
      <c r="AN20" s="97">
        <f t="shared" si="3"/>
        <v>13691.050000000001</v>
      </c>
      <c r="AO20" s="77">
        <f t="shared" si="3"/>
        <v>0</v>
      </c>
      <c r="AP20" s="76">
        <f t="shared" si="3"/>
        <v>11442.77</v>
      </c>
      <c r="AQ20" s="97">
        <f t="shared" si="3"/>
        <v>25620.670000000002</v>
      </c>
      <c r="AR20" s="77">
        <f t="shared" si="3"/>
        <v>0</v>
      </c>
      <c r="AS20" s="76">
        <f t="shared" si="3"/>
        <v>30041.129999999997</v>
      </c>
      <c r="AT20" s="97">
        <f t="shared" si="3"/>
        <v>0</v>
      </c>
      <c r="AU20" s="77">
        <f t="shared" si="3"/>
        <v>0</v>
      </c>
      <c r="AV20" s="76">
        <f t="shared" si="3"/>
        <v>4980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4501255.729999999</v>
      </c>
      <c r="BW20" s="76">
        <f>BW10+BW11+BW12+BW13+BW14+BW15+BW16+BW17+BW18+BW19</f>
        <v>148020.83</v>
      </c>
      <c r="BX20" s="94">
        <f>BX10+BX11+BX12+BX13+BX14+BX15+BX16+BX17+BX18+BX19</f>
        <v>4257188.46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95987.91999999998</v>
      </c>
      <c r="E24" s="88">
        <v>0</v>
      </c>
      <c r="F24" s="89">
        <v>129238.34</v>
      </c>
      <c r="G24" s="87"/>
      <c r="H24" s="88"/>
      <c r="I24" s="89"/>
      <c r="J24" s="96"/>
      <c r="K24" s="88"/>
      <c r="L24" s="100"/>
      <c r="M24" s="96">
        <v>336951.30999999994</v>
      </c>
      <c r="N24" s="88">
        <v>38132</v>
      </c>
      <c r="O24" s="100">
        <v>334413.70999999996</v>
      </c>
      <c r="P24" s="96">
        <v>0</v>
      </c>
      <c r="Q24" s="88">
        <v>0</v>
      </c>
      <c r="R24" s="100">
        <v>0</v>
      </c>
      <c r="S24" s="96">
        <v>153130.37</v>
      </c>
      <c r="T24" s="88">
        <v>5075.2</v>
      </c>
      <c r="U24" s="100">
        <v>62964.17999999999</v>
      </c>
      <c r="V24" s="96"/>
      <c r="W24" s="88"/>
      <c r="X24" s="100"/>
      <c r="Y24" s="96">
        <v>0</v>
      </c>
      <c r="Z24" s="88">
        <v>0</v>
      </c>
      <c r="AA24" s="100">
        <v>0</v>
      </c>
      <c r="AB24" s="96">
        <v>12029.2</v>
      </c>
      <c r="AC24" s="88">
        <v>43124.2</v>
      </c>
      <c r="AD24" s="100">
        <v>108207.06</v>
      </c>
      <c r="AE24" s="96">
        <v>257403.96999999997</v>
      </c>
      <c r="AF24" s="88">
        <v>74489.08</v>
      </c>
      <c r="AG24" s="100">
        <v>28607.12</v>
      </c>
      <c r="AH24" s="96">
        <v>24505</v>
      </c>
      <c r="AI24" s="88">
        <v>0</v>
      </c>
      <c r="AJ24" s="100">
        <v>47922</v>
      </c>
      <c r="AK24" s="96">
        <v>0</v>
      </c>
      <c r="AL24" s="88">
        <v>0</v>
      </c>
      <c r="AM24" s="100">
        <v>0</v>
      </c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880007.7699999998</v>
      </c>
      <c r="BW24" s="76">
        <f t="shared" si="4"/>
        <v>160820.47999999998</v>
      </c>
      <c r="BX24" s="78">
        <f t="shared" si="4"/>
        <v>711352.41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>
        <v>0</v>
      </c>
      <c r="AL26" s="88">
        <v>0</v>
      </c>
      <c r="AM26" s="100">
        <v>0</v>
      </c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95987.91999999998</v>
      </c>
      <c r="E28" s="77">
        <f t="shared" si="5"/>
        <v>0</v>
      </c>
      <c r="F28" s="78">
        <f t="shared" si="5"/>
        <v>129238.34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336951.30999999994</v>
      </c>
      <c r="N28" s="77">
        <f t="shared" si="5"/>
        <v>38132</v>
      </c>
      <c r="O28" s="76">
        <f t="shared" si="5"/>
        <v>334413.70999999996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153130.37</v>
      </c>
      <c r="T28" s="77">
        <f t="shared" si="5"/>
        <v>5075.2</v>
      </c>
      <c r="U28" s="76">
        <f t="shared" si="5"/>
        <v>62964.17999999999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12029.2</v>
      </c>
      <c r="AC28" s="77">
        <f t="shared" si="5"/>
        <v>43124.2</v>
      </c>
      <c r="AD28" s="76">
        <f t="shared" si="5"/>
        <v>108207.06</v>
      </c>
      <c r="AE28" s="97">
        <f t="shared" si="5"/>
        <v>257403.96999999997</v>
      </c>
      <c r="AF28" s="77">
        <f t="shared" si="5"/>
        <v>74489.08</v>
      </c>
      <c r="AG28" s="76">
        <f t="shared" si="5"/>
        <v>28607.12</v>
      </c>
      <c r="AH28" s="97">
        <f t="shared" si="5"/>
        <v>24505</v>
      </c>
      <c r="AI28" s="77">
        <f t="shared" si="5"/>
        <v>0</v>
      </c>
      <c r="AJ28" s="76">
        <f aca="true" t="shared" si="6" ref="AJ28:BO28">AJ23+AJ24+AJ25+AJ26+AJ27</f>
        <v>47922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880007.7699999998</v>
      </c>
      <c r="BW28" s="76">
        <f>BW23+BW24+BW25+BW26+BW27</f>
        <v>160820.47999999998</v>
      </c>
      <c r="BX28" s="94">
        <f>BX23+BX24+BX25+BX26+BX27</f>
        <v>711352.41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>
        <v>0</v>
      </c>
      <c r="Z31" s="88">
        <v>0</v>
      </c>
      <c r="AA31" s="100">
        <v>0</v>
      </c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234551.68999999997</v>
      </c>
      <c r="BM40" s="88">
        <v>0</v>
      </c>
      <c r="BN40" s="100">
        <v>323288.98</v>
      </c>
      <c r="BO40" s="96"/>
      <c r="BP40" s="88"/>
      <c r="BQ40" s="100"/>
      <c r="BR40" s="96"/>
      <c r="BS40" s="88"/>
      <c r="BT40" s="100"/>
      <c r="BU40" s="75"/>
      <c r="BV40" s="84">
        <f t="shared" si="10"/>
        <v>234551.68999999997</v>
      </c>
      <c r="BW40" s="76">
        <f t="shared" si="10"/>
        <v>0</v>
      </c>
      <c r="BX40" s="78">
        <f t="shared" si="10"/>
        <v>323288.98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234551.68999999997</v>
      </c>
      <c r="BM42" s="77">
        <f t="shared" si="12"/>
        <v>0</v>
      </c>
      <c r="BN42" s="76">
        <f t="shared" si="12"/>
        <v>323288.98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234551.68999999997</v>
      </c>
      <c r="BW42" s="76">
        <f>BW38+BW39+BW40+BW41</f>
        <v>0</v>
      </c>
      <c r="BX42" s="94">
        <f>BX38+BX39+BX40+BX41</f>
        <v>323288.98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0</v>
      </c>
      <c r="BP45" s="88">
        <v>0</v>
      </c>
      <c r="BQ45" s="100">
        <v>0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630011.78</v>
      </c>
      <c r="BS49" s="88">
        <v>0</v>
      </c>
      <c r="BT49" s="100">
        <v>617158.35</v>
      </c>
      <c r="BU49" s="75"/>
      <c r="BV49" s="84">
        <f aca="true" t="shared" si="15" ref="BV49:BX50">D49+G49+J49+M49+P49+S49+V49+Y49+AB49+AE49+AH49+AK49+AN49+AQ49+AT49+AW49+AZ49+BC49+BF49+BI49+BL49+BO49+BR49</f>
        <v>630011.78</v>
      </c>
      <c r="BW49" s="76">
        <f t="shared" si="15"/>
        <v>0</v>
      </c>
      <c r="BX49" s="78">
        <f t="shared" si="15"/>
        <v>617158.35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16006.46</v>
      </c>
      <c r="BS50" s="88">
        <v>0</v>
      </c>
      <c r="BT50" s="100">
        <v>62717.479999999996</v>
      </c>
      <c r="BU50" s="75"/>
      <c r="BV50" s="84">
        <f t="shared" si="15"/>
        <v>16006.46</v>
      </c>
      <c r="BW50" s="76">
        <f t="shared" si="15"/>
        <v>0</v>
      </c>
      <c r="BX50" s="78">
        <f t="shared" si="15"/>
        <v>62717.479999999996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646018.24</v>
      </c>
      <c r="BS51" s="77">
        <f>BS49+BS50</f>
        <v>0</v>
      </c>
      <c r="BT51" s="76">
        <f>BT49+BT50</f>
        <v>679875.83</v>
      </c>
      <c r="BU51" s="84"/>
      <c r="BV51" s="84">
        <f>BV49+BV50</f>
        <v>646018.24</v>
      </c>
      <c r="BW51" s="76">
        <f>BW49+BW50</f>
        <v>0</v>
      </c>
      <c r="BX51" s="94">
        <f>BX49+BX50</f>
        <v>679875.83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1568308.8199999998</v>
      </c>
      <c r="E53" s="85">
        <f t="shared" si="18"/>
        <v>127020.83</v>
      </c>
      <c r="F53" s="85">
        <f t="shared" si="18"/>
        <v>1552997.22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182361.59</v>
      </c>
      <c r="K53" s="85">
        <f t="shared" si="18"/>
        <v>11000</v>
      </c>
      <c r="L53" s="85">
        <f t="shared" si="18"/>
        <v>187188.87</v>
      </c>
      <c r="M53" s="85">
        <f t="shared" si="18"/>
        <v>970230.95</v>
      </c>
      <c r="N53" s="85">
        <f t="shared" si="18"/>
        <v>38132</v>
      </c>
      <c r="O53" s="85">
        <f t="shared" si="18"/>
        <v>898895.5199999999</v>
      </c>
      <c r="P53" s="85">
        <f t="shared" si="18"/>
        <v>44520.399999999994</v>
      </c>
      <c r="Q53" s="85">
        <f t="shared" si="18"/>
        <v>0</v>
      </c>
      <c r="R53" s="85">
        <f t="shared" si="18"/>
        <v>41174.9</v>
      </c>
      <c r="S53" s="85">
        <f t="shared" si="18"/>
        <v>188430.37</v>
      </c>
      <c r="T53" s="85">
        <f t="shared" si="18"/>
        <v>5075.2</v>
      </c>
      <c r="U53" s="85">
        <f t="shared" si="18"/>
        <v>95947.04999999999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122753.14999999998</v>
      </c>
      <c r="Z53" s="85">
        <f t="shared" si="18"/>
        <v>4000</v>
      </c>
      <c r="AA53" s="85">
        <f t="shared" si="18"/>
        <v>123678.83999999998</v>
      </c>
      <c r="AB53" s="85">
        <f t="shared" si="18"/>
        <v>1139717.7499999998</v>
      </c>
      <c r="AC53" s="85">
        <f t="shared" si="18"/>
        <v>43124.2</v>
      </c>
      <c r="AD53" s="85">
        <f t="shared" si="18"/>
        <v>1129680.0999999999</v>
      </c>
      <c r="AE53" s="85">
        <f t="shared" si="18"/>
        <v>738726.3699999999</v>
      </c>
      <c r="AF53" s="85">
        <f t="shared" si="18"/>
        <v>80489.08</v>
      </c>
      <c r="AG53" s="85">
        <f t="shared" si="18"/>
        <v>490229.23</v>
      </c>
      <c r="AH53" s="85">
        <f t="shared" si="18"/>
        <v>30350.27</v>
      </c>
      <c r="AI53" s="85">
        <f t="shared" si="18"/>
        <v>0</v>
      </c>
      <c r="AJ53" s="85">
        <f aca="true" t="shared" si="19" ref="AJ53:BT53">AJ20+AJ28+AJ35+AJ42+AJ46+AJ51</f>
        <v>68285.27</v>
      </c>
      <c r="AK53" s="85">
        <f t="shared" si="19"/>
        <v>356552.11</v>
      </c>
      <c r="AL53" s="85">
        <f t="shared" si="19"/>
        <v>0</v>
      </c>
      <c r="AM53" s="85">
        <f t="shared" si="19"/>
        <v>333999.97000000003</v>
      </c>
      <c r="AN53" s="85">
        <f t="shared" si="19"/>
        <v>13691.050000000001</v>
      </c>
      <c r="AO53" s="85">
        <f t="shared" si="19"/>
        <v>0</v>
      </c>
      <c r="AP53" s="85">
        <f t="shared" si="19"/>
        <v>11442.77</v>
      </c>
      <c r="AQ53" s="85">
        <f t="shared" si="19"/>
        <v>25620.670000000002</v>
      </c>
      <c r="AR53" s="85">
        <f t="shared" si="19"/>
        <v>0</v>
      </c>
      <c r="AS53" s="85">
        <f t="shared" si="19"/>
        <v>30041.129999999997</v>
      </c>
      <c r="AT53" s="85">
        <f t="shared" si="19"/>
        <v>0</v>
      </c>
      <c r="AU53" s="85">
        <f t="shared" si="19"/>
        <v>0</v>
      </c>
      <c r="AV53" s="85">
        <f t="shared" si="19"/>
        <v>4980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234551.68999999997</v>
      </c>
      <c r="BM53" s="85">
        <f t="shared" si="19"/>
        <v>0</v>
      </c>
      <c r="BN53" s="85">
        <f t="shared" si="19"/>
        <v>323288.98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646018.24</v>
      </c>
      <c r="BS53" s="85">
        <f t="shared" si="19"/>
        <v>0</v>
      </c>
      <c r="BT53" s="85">
        <f t="shared" si="19"/>
        <v>679875.83</v>
      </c>
      <c r="BU53" s="85">
        <f>BU8</f>
        <v>0</v>
      </c>
      <c r="BV53" s="101">
        <f>BV8+BV20+BV28+BV35+BV42+BV46+BV51</f>
        <v>6261833.429999999</v>
      </c>
      <c r="BW53" s="86">
        <f>BW20+BW28+BW35+BW42+BW46+BW51</f>
        <v>308841.30999999994</v>
      </c>
      <c r="BX53" s="86">
        <f>BX20+BX28+BX35+BX42+BX46+BX51</f>
        <v>5971705.68</v>
      </c>
    </row>
    <row r="54" spans="2:77" ht="25.5" customHeight="1" thickBot="1" thickTop="1">
      <c r="B54" s="139" t="s">
        <v>147</v>
      </c>
      <c r="C54" s="140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IF((Spese_Rendiconto_2017!BV53+Spese_Rendiconto_2017!BW53-Entrate_Rendiconto_2017!D58)&lt;0,Entrate_Rendiconto_2017!D58-Spese_Rendiconto_2017!BV53-Spese_Rendiconto_2017!BW53,0)</f>
        <v>246904.190000001</v>
      </c>
      <c r="BW54" s="92"/>
      <c r="BX54" s="93">
        <f>IF((Spese_Rendiconto_2017!BX53-Entrate_Rendiconto_2017!E58)&lt;0,Entrate_Rendiconto_2017!E58-Spese_Rendiconto_2017!BX53,0)</f>
        <v>1745197.0099999998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2018-05-15T10:44:58Z</dcterms:modified>
  <cp:category/>
  <cp:version/>
  <cp:contentType/>
  <cp:contentStatus/>
</cp:coreProperties>
</file>