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<sst xmlns="http://schemas.openxmlformats.org/spreadsheetml/2006/main" count="870" uniqueCount="151">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</sst>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27327.86</v>
      </c>
      <c r="E5" s="38"/>
    </row>
    <row r="6" spans="2:5" ht="15">
      <c r="B6" s="8"/>
      <c r="C6" s="5" t="s">
        <v>5</v>
      </c>
      <c r="D6" s="39">
        <v>1649.44</v>
      </c>
      <c r="E6" s="40"/>
    </row>
    <row r="7" spans="2:5" ht="15">
      <c r="B7" s="8"/>
      <c r="C7" s="5" t="s">
        <v>6</v>
      </c>
      <c r="D7" s="39">
        <v>-1.3642420526593924E-12</v>
      </c>
      <c r="E7" s="40"/>
    </row>
    <row r="8" spans="2:5" ht="15.75" thickBot="1">
      <c r="B8" s="9"/>
      <c r="C8" s="6" t="s">
        <v>7</v>
      </c>
      <c r="D8" s="41"/>
      <c r="E8" s="42">
        <v>1954245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3181000</v>
      </c>
      <c r="E10" s="45">
        <v>4874193.84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456500</v>
      </c>
      <c r="E14" s="45">
        <v>561546.56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3637500</v>
      </c>
      <c r="E16" s="51">
        <f>E10+E11+E12+E13+E14+E15</f>
        <v>5435740.4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193661.04</v>
      </c>
      <c r="E18" s="45">
        <v>243179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180000</v>
      </c>
      <c r="E20" s="59">
        <v>212195</v>
      </c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373661.04000000004</v>
      </c>
      <c r="E23" s="51">
        <f>E18+E19+E20+E21+E22</f>
        <v>455374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888761</v>
      </c>
      <c r="E25" s="45">
        <v>1262297.3199999998</v>
      </c>
    </row>
    <row r="26" spans="2:5" ht="15">
      <c r="B26" s="13">
        <v>30200</v>
      </c>
      <c r="C26" s="54" t="s">
        <v>28</v>
      </c>
      <c r="D26" s="39">
        <v>213500</v>
      </c>
      <c r="E26" s="45">
        <v>505478.58999999997</v>
      </c>
    </row>
    <row r="27" spans="2:5" ht="15">
      <c r="B27" s="13">
        <v>30300</v>
      </c>
      <c r="C27" s="54" t="s">
        <v>29</v>
      </c>
      <c r="D27" s="39">
        <v>23050</v>
      </c>
      <c r="E27" s="45">
        <v>23062.51</v>
      </c>
    </row>
    <row r="28" spans="2:5" ht="15">
      <c r="B28" s="13">
        <v>30400</v>
      </c>
      <c r="C28" s="54" t="s">
        <v>30</v>
      </c>
      <c r="D28" s="49">
        <v>0</v>
      </c>
      <c r="E28" s="45">
        <v>642</v>
      </c>
    </row>
    <row r="29" spans="2:5" ht="15">
      <c r="B29" s="13">
        <v>30500</v>
      </c>
      <c r="C29" s="54" t="s">
        <v>31</v>
      </c>
      <c r="D29" s="60">
        <v>189391</v>
      </c>
      <c r="E29" s="50">
        <v>301611.26999999996</v>
      </c>
    </row>
    <row r="30" spans="2:5" ht="15.75" thickBot="1">
      <c r="B30" s="16">
        <v>30000</v>
      </c>
      <c r="C30" s="15" t="s">
        <v>32</v>
      </c>
      <c r="D30" s="48">
        <f>D25+D26+D27+D28+D29</f>
        <v>1314702</v>
      </c>
      <c r="E30" s="51">
        <f>E25+E26+E27+E28+E29</f>
        <v>2093091.6899999997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100000</v>
      </c>
      <c r="E33" s="59">
        <v>164929.13</v>
      </c>
    </row>
    <row r="34" spans="2:5" ht="15">
      <c r="B34" s="13">
        <v>40300</v>
      </c>
      <c r="C34" s="54" t="s">
        <v>37</v>
      </c>
      <c r="D34" s="61">
        <v>0</v>
      </c>
      <c r="E34" s="45">
        <v>1329624.4000000001</v>
      </c>
    </row>
    <row r="35" spans="2:5" ht="15">
      <c r="B35" s="13">
        <v>40400</v>
      </c>
      <c r="C35" s="54" t="s">
        <v>38</v>
      </c>
      <c r="D35" s="39">
        <v>146000</v>
      </c>
      <c r="E35" s="45">
        <v>146000</v>
      </c>
    </row>
    <row r="36" spans="2:5" ht="15">
      <c r="B36" s="13">
        <v>40500</v>
      </c>
      <c r="C36" s="54" t="s">
        <v>39</v>
      </c>
      <c r="D36" s="49">
        <v>379000</v>
      </c>
      <c r="E36" s="50">
        <v>563041.2000000001</v>
      </c>
    </row>
    <row r="37" spans="2:5" ht="15.75" thickBot="1">
      <c r="B37" s="16">
        <v>40000</v>
      </c>
      <c r="C37" s="15" t="s">
        <v>40</v>
      </c>
      <c r="D37" s="48">
        <f>D32+D33+D34+D35+D36</f>
        <v>625000</v>
      </c>
      <c r="E37" s="51">
        <f>E32+E33+E34+E35+E36</f>
        <v>2203594.7300000004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>
        <v>0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>
        <v>8242</v>
      </c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8242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200000</v>
      </c>
      <c r="E51" s="62">
        <v>200000</v>
      </c>
    </row>
    <row r="52" spans="2:5" ht="15.75" thickBot="1">
      <c r="B52" s="16">
        <v>70000</v>
      </c>
      <c r="C52" s="15" t="s">
        <v>58</v>
      </c>
      <c r="D52" s="48">
        <f>D51</f>
        <v>200000</v>
      </c>
      <c r="E52" s="51">
        <f>E51</f>
        <v>200000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1168000</v>
      </c>
      <c r="E54" s="45">
        <v>1247108.46</v>
      </c>
    </row>
    <row r="55" spans="2:5" ht="15">
      <c r="B55" s="13">
        <v>90200</v>
      </c>
      <c r="C55" s="54" t="s">
        <v>62</v>
      </c>
      <c r="D55" s="61">
        <v>355000</v>
      </c>
      <c r="E55" s="62">
        <v>562232.81</v>
      </c>
    </row>
    <row r="56" spans="2:5" ht="15.75" thickBot="1">
      <c r="B56" s="16">
        <v>90000</v>
      </c>
      <c r="C56" s="15" t="s">
        <v>63</v>
      </c>
      <c r="D56" s="48">
        <f>D54+D55</f>
        <v>1523000</v>
      </c>
      <c r="E56" s="51">
        <f>E54+E55</f>
        <v>1809341.27</v>
      </c>
    </row>
    <row r="57" spans="2:5" ht="16.5" thickBot="1" thickTop="1">
      <c r="B57" s="109" t="s">
        <v>64</v>
      </c>
      <c r="C57" s="110"/>
      <c r="D57" s="52">
        <f>D16+D23+D30+D37+D43+D49+D52+D56</f>
        <v>7673863.04</v>
      </c>
      <c r="E57" s="55">
        <f>E16+E23+E30+E37+E43+E49+E52+E56</f>
        <v>12205384.09</v>
      </c>
    </row>
    <row r="58" spans="2:5" ht="16.5" thickBot="1" thickTop="1">
      <c r="B58" s="109" t="s">
        <v>65</v>
      </c>
      <c r="C58" s="110"/>
      <c r="D58" s="52">
        <f>D57+D5+D6+D7+D8</f>
        <v>7702840.340000001</v>
      </c>
      <c r="E58" s="55">
        <f>E57+E5+E6+E7+E8</f>
        <v>14159629.09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3186000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455000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3641000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162972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170000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332972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890494</v>
      </c>
      <c r="E25" s="45"/>
    </row>
    <row r="26" spans="2:5" ht="15">
      <c r="B26" s="13">
        <v>30200</v>
      </c>
      <c r="C26" s="54" t="s">
        <v>28</v>
      </c>
      <c r="D26" s="39">
        <v>213500</v>
      </c>
      <c r="E26" s="45"/>
    </row>
    <row r="27" spans="2:5" ht="15">
      <c r="B27" s="13">
        <v>30300</v>
      </c>
      <c r="C27" s="54" t="s">
        <v>29</v>
      </c>
      <c r="D27" s="39">
        <v>23050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189391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1316435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60000</v>
      </c>
      <c r="E35" s="45"/>
    </row>
    <row r="36" spans="2:5" ht="15">
      <c r="B36" s="13">
        <v>40500</v>
      </c>
      <c r="C36" s="54" t="s">
        <v>39</v>
      </c>
      <c r="D36" s="49">
        <v>437000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497000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200000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1168000</v>
      </c>
      <c r="E54" s="45"/>
    </row>
    <row r="55" spans="2:5" ht="15">
      <c r="B55" s="13">
        <v>90200</v>
      </c>
      <c r="C55" s="54" t="s">
        <v>62</v>
      </c>
      <c r="D55" s="61">
        <v>355000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1523000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7510407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7510407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3192000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455000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3647000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162972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170000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332972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890494</v>
      </c>
      <c r="E25" s="45"/>
    </row>
    <row r="26" spans="2:5" ht="15">
      <c r="B26" s="13">
        <v>30200</v>
      </c>
      <c r="C26" s="54" t="s">
        <v>28</v>
      </c>
      <c r="D26" s="39">
        <v>213500</v>
      </c>
      <c r="E26" s="45"/>
    </row>
    <row r="27" spans="2:5" ht="15">
      <c r="B27" s="13">
        <v>30300</v>
      </c>
      <c r="C27" s="54" t="s">
        <v>29</v>
      </c>
      <c r="D27" s="39">
        <v>23050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189391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1316435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60000</v>
      </c>
      <c r="E35" s="45"/>
    </row>
    <row r="36" spans="2:5" ht="15">
      <c r="B36" s="13">
        <v>40500</v>
      </c>
      <c r="C36" s="54" t="s">
        <v>39</v>
      </c>
      <c r="D36" s="49">
        <v>437000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497000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200000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1168000</v>
      </c>
      <c r="E54" s="45"/>
    </row>
    <row r="55" spans="2:5" ht="15">
      <c r="B55" s="13">
        <v>90200</v>
      </c>
      <c r="C55" s="54" t="s">
        <v>62</v>
      </c>
      <c r="D55" s="61">
        <v>355000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1523000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7516407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7516407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848656</v>
      </c>
      <c r="E10" s="89">
        <v>0</v>
      </c>
      <c r="F10" s="90">
        <v>1033052.62</v>
      </c>
      <c r="G10" s="88"/>
      <c r="H10" s="89"/>
      <c r="I10" s="90"/>
      <c r="J10" s="97">
        <v>401203.86</v>
      </c>
      <c r="K10" s="89">
        <v>0</v>
      </c>
      <c r="L10" s="101">
        <v>491673.42000000004</v>
      </c>
      <c r="M10" s="91">
        <v>108525</v>
      </c>
      <c r="N10" s="89">
        <v>0</v>
      </c>
      <c r="O10" s="90">
        <v>141768.7</v>
      </c>
      <c r="P10" s="91">
        <v>51346</v>
      </c>
      <c r="Q10" s="89">
        <v>0</v>
      </c>
      <c r="R10" s="90">
        <v>62731.68</v>
      </c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1409730.8599999999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1729226.42</v>
      </c>
    </row>
    <row r="11" spans="2:76" ht="15">
      <c r="B11" s="13">
        <v>102</v>
      </c>
      <c r="C11" s="25" t="s">
        <v>92</v>
      </c>
      <c r="D11" s="88">
        <v>57710</v>
      </c>
      <c r="E11" s="89">
        <v>0</v>
      </c>
      <c r="F11" s="90">
        <v>73236.96</v>
      </c>
      <c r="G11" s="88"/>
      <c r="H11" s="89"/>
      <c r="I11" s="90"/>
      <c r="J11" s="97">
        <v>25987</v>
      </c>
      <c r="K11" s="89">
        <v>0</v>
      </c>
      <c r="L11" s="101">
        <v>33597.36</v>
      </c>
      <c r="M11" s="91">
        <v>4000</v>
      </c>
      <c r="N11" s="89">
        <v>0</v>
      </c>
      <c r="O11" s="90">
        <v>5185.6</v>
      </c>
      <c r="P11" s="91">
        <v>3306</v>
      </c>
      <c r="Q11" s="89">
        <v>0</v>
      </c>
      <c r="R11" s="90">
        <v>4263.28</v>
      </c>
      <c r="S11" s="91"/>
      <c r="T11" s="89"/>
      <c r="U11" s="90"/>
      <c r="V11" s="91"/>
      <c r="W11" s="89"/>
      <c r="X11" s="90"/>
      <c r="Y11" s="91">
        <v>1720</v>
      </c>
      <c r="Z11" s="89">
        <v>0</v>
      </c>
      <c r="AA11" s="90">
        <v>1720</v>
      </c>
      <c r="AB11" s="91"/>
      <c r="AC11" s="89"/>
      <c r="AD11" s="90"/>
      <c r="AE11" s="91">
        <v>50</v>
      </c>
      <c r="AF11" s="89">
        <v>0</v>
      </c>
      <c r="AG11" s="90">
        <v>95</v>
      </c>
      <c r="AH11" s="91"/>
      <c r="AI11" s="89"/>
      <c r="AJ11" s="90"/>
      <c r="AK11" s="91">
        <v>1012</v>
      </c>
      <c r="AL11" s="89">
        <v>0</v>
      </c>
      <c r="AM11" s="90">
        <v>3668.98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>
        <v>0</v>
      </c>
      <c r="AX11" s="89">
        <v>0</v>
      </c>
      <c r="AY11" s="90">
        <v>0</v>
      </c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93785</v>
      </c>
      <c r="BW11" s="77">
        <f t="shared" si="1"/>
        <v>0</v>
      </c>
      <c r="BX11" s="79">
        <f t="shared" si="2"/>
        <v>121767.18000000001</v>
      </c>
    </row>
    <row r="12" spans="2:76" ht="15">
      <c r="B12" s="13">
        <v>103</v>
      </c>
      <c r="C12" s="25" t="s">
        <v>93</v>
      </c>
      <c r="D12" s="88">
        <v>402918</v>
      </c>
      <c r="E12" s="89">
        <v>0</v>
      </c>
      <c r="F12" s="90">
        <v>599960.1799999999</v>
      </c>
      <c r="G12" s="88"/>
      <c r="H12" s="89"/>
      <c r="I12" s="90"/>
      <c r="J12" s="97">
        <v>86465</v>
      </c>
      <c r="K12" s="89">
        <v>0</v>
      </c>
      <c r="L12" s="101">
        <v>131499.65</v>
      </c>
      <c r="M12" s="91">
        <v>586219</v>
      </c>
      <c r="N12" s="89">
        <v>0</v>
      </c>
      <c r="O12" s="90">
        <v>734121.6500000004</v>
      </c>
      <c r="P12" s="91">
        <v>29250</v>
      </c>
      <c r="Q12" s="89">
        <v>0</v>
      </c>
      <c r="R12" s="90">
        <v>39199.74</v>
      </c>
      <c r="S12" s="91">
        <v>29275</v>
      </c>
      <c r="T12" s="89">
        <v>0</v>
      </c>
      <c r="U12" s="90">
        <v>48548.48</v>
      </c>
      <c r="V12" s="91">
        <v>2305</v>
      </c>
      <c r="W12" s="89">
        <v>0</v>
      </c>
      <c r="X12" s="90">
        <v>2458.71</v>
      </c>
      <c r="Y12" s="91">
        <v>80</v>
      </c>
      <c r="Z12" s="89">
        <v>0</v>
      </c>
      <c r="AA12" s="90">
        <v>160</v>
      </c>
      <c r="AB12" s="91">
        <v>1124490</v>
      </c>
      <c r="AC12" s="89">
        <v>0</v>
      </c>
      <c r="AD12" s="90">
        <v>1677061.8900000001</v>
      </c>
      <c r="AE12" s="91">
        <v>265751</v>
      </c>
      <c r="AF12" s="89">
        <v>0</v>
      </c>
      <c r="AG12" s="90">
        <v>339965.99</v>
      </c>
      <c r="AH12" s="91">
        <v>9590</v>
      </c>
      <c r="AI12" s="89">
        <v>0</v>
      </c>
      <c r="AJ12" s="90">
        <v>14345.4</v>
      </c>
      <c r="AK12" s="91">
        <v>194192.52</v>
      </c>
      <c r="AL12" s="89">
        <v>0</v>
      </c>
      <c r="AM12" s="90">
        <v>288851.20000000007</v>
      </c>
      <c r="AN12" s="91"/>
      <c r="AO12" s="89"/>
      <c r="AP12" s="90"/>
      <c r="AQ12" s="91">
        <v>4170</v>
      </c>
      <c r="AR12" s="89">
        <v>0</v>
      </c>
      <c r="AS12" s="90">
        <v>7919.84</v>
      </c>
      <c r="AT12" s="91"/>
      <c r="AU12" s="89"/>
      <c r="AV12" s="90"/>
      <c r="AW12" s="91">
        <v>46400</v>
      </c>
      <c r="AX12" s="89">
        <v>0</v>
      </c>
      <c r="AY12" s="90">
        <v>70088.67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>
        <v>0</v>
      </c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2781105.52</v>
      </c>
      <c r="BW12" s="77">
        <f t="shared" si="1"/>
        <v>0</v>
      </c>
      <c r="BX12" s="79">
        <f t="shared" si="2"/>
        <v>3954181.400000001</v>
      </c>
    </row>
    <row r="13" spans="2:76" ht="15">
      <c r="B13" s="13">
        <v>104</v>
      </c>
      <c r="C13" s="25" t="s">
        <v>19</v>
      </c>
      <c r="D13" s="88">
        <v>93900</v>
      </c>
      <c r="E13" s="89">
        <v>0</v>
      </c>
      <c r="F13" s="90">
        <v>119555.45000000001</v>
      </c>
      <c r="G13" s="88"/>
      <c r="H13" s="89"/>
      <c r="I13" s="90"/>
      <c r="J13" s="97">
        <v>7000</v>
      </c>
      <c r="K13" s="89">
        <v>0</v>
      </c>
      <c r="L13" s="101">
        <v>15300</v>
      </c>
      <c r="M13" s="91">
        <v>91631</v>
      </c>
      <c r="N13" s="89">
        <v>0</v>
      </c>
      <c r="O13" s="90">
        <v>109960.48999999999</v>
      </c>
      <c r="P13" s="91">
        <v>11000</v>
      </c>
      <c r="Q13" s="89">
        <v>0</v>
      </c>
      <c r="R13" s="90">
        <v>15000</v>
      </c>
      <c r="S13" s="91">
        <v>13950</v>
      </c>
      <c r="T13" s="89">
        <v>0</v>
      </c>
      <c r="U13" s="90">
        <v>19271.09</v>
      </c>
      <c r="V13" s="91">
        <v>21700</v>
      </c>
      <c r="W13" s="89">
        <v>0</v>
      </c>
      <c r="X13" s="90">
        <v>27772.6</v>
      </c>
      <c r="Y13" s="91"/>
      <c r="Z13" s="89"/>
      <c r="AA13" s="90"/>
      <c r="AB13" s="91">
        <v>4000</v>
      </c>
      <c r="AC13" s="89">
        <v>0</v>
      </c>
      <c r="AD13" s="90">
        <v>8570</v>
      </c>
      <c r="AE13" s="91">
        <v>0</v>
      </c>
      <c r="AF13" s="89">
        <v>0</v>
      </c>
      <c r="AG13" s="90">
        <v>0</v>
      </c>
      <c r="AH13" s="91"/>
      <c r="AI13" s="89"/>
      <c r="AJ13" s="90"/>
      <c r="AK13" s="91">
        <v>368595.52</v>
      </c>
      <c r="AL13" s="89">
        <v>0</v>
      </c>
      <c r="AM13" s="90">
        <v>538990.28</v>
      </c>
      <c r="AN13" s="91"/>
      <c r="AO13" s="89"/>
      <c r="AP13" s="90"/>
      <c r="AQ13" s="91">
        <v>5700</v>
      </c>
      <c r="AR13" s="89">
        <v>0</v>
      </c>
      <c r="AS13" s="90">
        <v>5700</v>
      </c>
      <c r="AT13" s="91"/>
      <c r="AU13" s="89"/>
      <c r="AV13" s="90"/>
      <c r="AW13" s="97">
        <v>35961</v>
      </c>
      <c r="AX13" s="89">
        <v>0</v>
      </c>
      <c r="AY13" s="101">
        <v>44961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653437.52</v>
      </c>
      <c r="BW13" s="77">
        <f t="shared" si="1"/>
        <v>0</v>
      </c>
      <c r="BX13" s="79">
        <f t="shared" si="2"/>
        <v>905080.91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531</v>
      </c>
      <c r="BM16" s="89">
        <v>0</v>
      </c>
      <c r="BN16" s="90">
        <v>862.4200000000001</v>
      </c>
      <c r="BO16" s="91"/>
      <c r="BP16" s="89"/>
      <c r="BQ16" s="90"/>
      <c r="BR16" s="97"/>
      <c r="BS16" s="89"/>
      <c r="BT16" s="101"/>
      <c r="BU16" s="76"/>
      <c r="BV16" s="85">
        <f t="shared" si="0"/>
        <v>531</v>
      </c>
      <c r="BW16" s="77">
        <f t="shared" si="1"/>
        <v>0</v>
      </c>
      <c r="BX16" s="79">
        <f t="shared" si="2"/>
        <v>862.4200000000001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4500</v>
      </c>
      <c r="E18" s="89">
        <v>0</v>
      </c>
      <c r="F18" s="90">
        <v>4500</v>
      </c>
      <c r="G18" s="88"/>
      <c r="H18" s="89"/>
      <c r="I18" s="90"/>
      <c r="J18" s="97">
        <v>1500</v>
      </c>
      <c r="K18" s="89">
        <v>0</v>
      </c>
      <c r="L18" s="101">
        <v>1500</v>
      </c>
      <c r="M18" s="97">
        <v>0</v>
      </c>
      <c r="N18" s="89">
        <v>0</v>
      </c>
      <c r="O18" s="101">
        <v>0</v>
      </c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6000</v>
      </c>
      <c r="BW18" s="77">
        <f t="shared" si="1"/>
        <v>0</v>
      </c>
      <c r="BX18" s="79">
        <f t="shared" si="2"/>
        <v>6000</v>
      </c>
    </row>
    <row r="19" spans="2:76" ht="15">
      <c r="B19" s="13">
        <v>110</v>
      </c>
      <c r="C19" s="25" t="s">
        <v>98</v>
      </c>
      <c r="D19" s="88">
        <v>111031</v>
      </c>
      <c r="E19" s="89">
        <v>0</v>
      </c>
      <c r="F19" s="90">
        <v>111130.66</v>
      </c>
      <c r="G19" s="88"/>
      <c r="H19" s="89"/>
      <c r="I19" s="90"/>
      <c r="J19" s="97">
        <v>2250</v>
      </c>
      <c r="K19" s="89">
        <v>0</v>
      </c>
      <c r="L19" s="101">
        <v>2250</v>
      </c>
      <c r="M19" s="97">
        <v>500</v>
      </c>
      <c r="N19" s="89">
        <v>0</v>
      </c>
      <c r="O19" s="101">
        <v>500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500</v>
      </c>
      <c r="AF19" s="89">
        <v>0</v>
      </c>
      <c r="AG19" s="101">
        <v>500</v>
      </c>
      <c r="AH19" s="97">
        <v>2290</v>
      </c>
      <c r="AI19" s="89">
        <v>0</v>
      </c>
      <c r="AJ19" s="101">
        <v>2290</v>
      </c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261658</v>
      </c>
      <c r="BJ19" s="89">
        <v>0</v>
      </c>
      <c r="BK19" s="101">
        <v>50000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378229</v>
      </c>
      <c r="BW19" s="77">
        <f t="shared" si="1"/>
        <v>0</v>
      </c>
      <c r="BX19" s="79">
        <f t="shared" si="2"/>
        <v>166670.66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1518715</v>
      </c>
      <c r="E20" s="78">
        <f t="shared" si="3"/>
        <v>0</v>
      </c>
      <c r="F20" s="79">
        <f t="shared" si="3"/>
        <v>1941435.8699999999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524405.86</v>
      </c>
      <c r="K20" s="78">
        <f t="shared" si="3"/>
        <v>0</v>
      </c>
      <c r="L20" s="77">
        <f t="shared" si="3"/>
        <v>675820.43</v>
      </c>
      <c r="M20" s="98">
        <f t="shared" si="3"/>
        <v>790875</v>
      </c>
      <c r="N20" s="78">
        <f t="shared" si="3"/>
        <v>0</v>
      </c>
      <c r="O20" s="77">
        <f t="shared" si="3"/>
        <v>991536.4400000004</v>
      </c>
      <c r="P20" s="98">
        <f t="shared" si="3"/>
        <v>94902</v>
      </c>
      <c r="Q20" s="78">
        <f t="shared" si="3"/>
        <v>0</v>
      </c>
      <c r="R20" s="77">
        <f t="shared" si="3"/>
        <v>121194.70000000001</v>
      </c>
      <c r="S20" s="98">
        <f t="shared" si="3"/>
        <v>43225</v>
      </c>
      <c r="T20" s="78">
        <f t="shared" si="3"/>
        <v>0</v>
      </c>
      <c r="U20" s="77">
        <f t="shared" si="3"/>
        <v>67819.57</v>
      </c>
      <c r="V20" s="98">
        <f t="shared" si="3"/>
        <v>24005</v>
      </c>
      <c r="W20" s="78">
        <f t="shared" si="3"/>
        <v>0</v>
      </c>
      <c r="X20" s="77">
        <f t="shared" si="3"/>
        <v>30231.309999999998</v>
      </c>
      <c r="Y20" s="98">
        <f t="shared" si="3"/>
        <v>1800</v>
      </c>
      <c r="Z20" s="78">
        <f t="shared" si="3"/>
        <v>0</v>
      </c>
      <c r="AA20" s="77">
        <f t="shared" si="3"/>
        <v>1880</v>
      </c>
      <c r="AB20" s="98">
        <f t="shared" si="3"/>
        <v>1128490</v>
      </c>
      <c r="AC20" s="78">
        <f t="shared" si="3"/>
        <v>0</v>
      </c>
      <c r="AD20" s="77">
        <f t="shared" si="3"/>
        <v>1685631.8900000001</v>
      </c>
      <c r="AE20" s="98">
        <f t="shared" si="3"/>
        <v>266301</v>
      </c>
      <c r="AF20" s="78">
        <f t="shared" si="3"/>
        <v>0</v>
      </c>
      <c r="AG20" s="77">
        <f t="shared" si="3"/>
        <v>340560.99</v>
      </c>
      <c r="AH20" s="98">
        <f t="shared" si="3"/>
        <v>11880</v>
      </c>
      <c r="AI20" s="78">
        <f t="shared" si="3"/>
        <v>0</v>
      </c>
      <c r="AJ20" s="77">
        <f t="shared" si="3"/>
        <v>16635.4</v>
      </c>
      <c r="AK20" s="98">
        <f t="shared" si="3"/>
        <v>563800.04</v>
      </c>
      <c r="AL20" s="78">
        <f t="shared" si="3"/>
        <v>0</v>
      </c>
      <c r="AM20" s="77">
        <f t="shared" si="3"/>
        <v>831510.4600000001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9870</v>
      </c>
      <c r="AR20" s="78">
        <f t="shared" si="3"/>
        <v>0</v>
      </c>
      <c r="AS20" s="77">
        <f t="shared" si="3"/>
        <v>13619.84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82361</v>
      </c>
      <c r="AX20" s="78">
        <f t="shared" si="3"/>
        <v>0</v>
      </c>
      <c r="AY20" s="77">
        <f t="shared" si="3"/>
        <v>115049.67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261658</v>
      </c>
      <c r="BJ20" s="78">
        <f t="shared" si="3"/>
        <v>0</v>
      </c>
      <c r="BK20" s="77">
        <f t="shared" si="3"/>
        <v>50000</v>
      </c>
      <c r="BL20" s="98">
        <f t="shared" si="3"/>
        <v>531</v>
      </c>
      <c r="BM20" s="78">
        <f t="shared" si="3"/>
        <v>0</v>
      </c>
      <c r="BN20" s="77">
        <f t="shared" si="3"/>
        <v>862.4200000000001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5322818.9</v>
      </c>
      <c r="BW20" s="77">
        <f>BW10+BW11+BW12+BW13+BW14+BW15+BW16+BW17+BW18+BW19</f>
        <v>0</v>
      </c>
      <c r="BX20" s="95">
        <f>BX10+BX11+BX12+BX13+BX14+BX15+BX16+BX17+BX18+BX19</f>
        <v>6883788.990000001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68000</v>
      </c>
      <c r="E24" s="89">
        <v>0</v>
      </c>
      <c r="F24" s="90">
        <v>264921.32</v>
      </c>
      <c r="G24" s="88"/>
      <c r="H24" s="89"/>
      <c r="I24" s="90"/>
      <c r="J24" s="97">
        <v>9116</v>
      </c>
      <c r="K24" s="89">
        <v>0</v>
      </c>
      <c r="L24" s="101">
        <v>19582.379999999997</v>
      </c>
      <c r="M24" s="97">
        <v>23000</v>
      </c>
      <c r="N24" s="89">
        <v>0</v>
      </c>
      <c r="O24" s="101">
        <v>163584.37000000002</v>
      </c>
      <c r="P24" s="97">
        <v>0</v>
      </c>
      <c r="Q24" s="89">
        <v>0</v>
      </c>
      <c r="R24" s="101">
        <v>1240.13</v>
      </c>
      <c r="S24" s="97">
        <v>0</v>
      </c>
      <c r="T24" s="89">
        <v>0</v>
      </c>
      <c r="U24" s="101">
        <v>99538</v>
      </c>
      <c r="V24" s="97">
        <v>0</v>
      </c>
      <c r="W24" s="89">
        <v>0</v>
      </c>
      <c r="X24" s="101">
        <v>0</v>
      </c>
      <c r="Y24" s="97">
        <v>31649.44</v>
      </c>
      <c r="Z24" s="89">
        <v>0</v>
      </c>
      <c r="AA24" s="101">
        <v>330128.34</v>
      </c>
      <c r="AB24" s="97">
        <v>82000</v>
      </c>
      <c r="AC24" s="89">
        <v>0</v>
      </c>
      <c r="AD24" s="101">
        <v>153075.28</v>
      </c>
      <c r="AE24" s="97">
        <v>127016</v>
      </c>
      <c r="AF24" s="89">
        <v>0</v>
      </c>
      <c r="AG24" s="101">
        <v>371825.1400000001</v>
      </c>
      <c r="AH24" s="97">
        <v>0</v>
      </c>
      <c r="AI24" s="89">
        <v>0</v>
      </c>
      <c r="AJ24" s="101">
        <v>0</v>
      </c>
      <c r="AK24" s="97">
        <v>155000</v>
      </c>
      <c r="AL24" s="89">
        <v>0</v>
      </c>
      <c r="AM24" s="101">
        <v>197399.64</v>
      </c>
      <c r="AN24" s="97"/>
      <c r="AO24" s="89"/>
      <c r="AP24" s="101"/>
      <c r="AQ24" s="97">
        <v>0</v>
      </c>
      <c r="AR24" s="89">
        <v>0</v>
      </c>
      <c r="AS24" s="101">
        <v>9465.93</v>
      </c>
      <c r="AT24" s="97"/>
      <c r="AU24" s="89"/>
      <c r="AV24" s="101"/>
      <c r="AW24" s="97">
        <v>150000</v>
      </c>
      <c r="AX24" s="89">
        <v>0</v>
      </c>
      <c r="AY24" s="101">
        <v>197779.05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645781.44</v>
      </c>
      <c r="BW24" s="77">
        <f t="shared" si="4"/>
        <v>0</v>
      </c>
      <c r="BX24" s="79">
        <f t="shared" si="4"/>
        <v>1808539.58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>
        <v>12000</v>
      </c>
      <c r="P25" s="97"/>
      <c r="Q25" s="89"/>
      <c r="R25" s="101"/>
      <c r="S25" s="97">
        <v>0</v>
      </c>
      <c r="T25" s="89">
        <v>0</v>
      </c>
      <c r="U25" s="101">
        <v>0</v>
      </c>
      <c r="V25" s="97"/>
      <c r="W25" s="89"/>
      <c r="X25" s="101"/>
      <c r="Y25" s="97">
        <v>0</v>
      </c>
      <c r="Z25" s="89">
        <v>0</v>
      </c>
      <c r="AA25" s="101">
        <v>0</v>
      </c>
      <c r="AB25" s="97">
        <v>0</v>
      </c>
      <c r="AC25" s="89">
        <v>0</v>
      </c>
      <c r="AD25" s="101">
        <v>0</v>
      </c>
      <c r="AE25" s="97">
        <v>0</v>
      </c>
      <c r="AF25" s="89">
        <v>0</v>
      </c>
      <c r="AG25" s="101">
        <v>0</v>
      </c>
      <c r="AH25" s="97"/>
      <c r="AI25" s="89"/>
      <c r="AJ25" s="101"/>
      <c r="AK25" s="97">
        <v>0</v>
      </c>
      <c r="AL25" s="89">
        <v>0</v>
      </c>
      <c r="AM25" s="101">
        <v>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>
        <v>354.27</v>
      </c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12354.27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>
        <v>0</v>
      </c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68000</v>
      </c>
      <c r="E28" s="78">
        <f t="shared" si="5"/>
        <v>0</v>
      </c>
      <c r="F28" s="79">
        <f t="shared" si="5"/>
        <v>264921.32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9116</v>
      </c>
      <c r="K28" s="78">
        <f t="shared" si="5"/>
        <v>0</v>
      </c>
      <c r="L28" s="77">
        <f t="shared" si="5"/>
        <v>19582.379999999997</v>
      </c>
      <c r="M28" s="98">
        <f t="shared" si="5"/>
        <v>23000</v>
      </c>
      <c r="N28" s="78">
        <f t="shared" si="5"/>
        <v>0</v>
      </c>
      <c r="O28" s="77">
        <f t="shared" si="5"/>
        <v>175584.37000000002</v>
      </c>
      <c r="P28" s="98">
        <f t="shared" si="5"/>
        <v>0</v>
      </c>
      <c r="Q28" s="78">
        <f t="shared" si="5"/>
        <v>0</v>
      </c>
      <c r="R28" s="77">
        <f t="shared" si="5"/>
        <v>1240.13</v>
      </c>
      <c r="S28" s="98">
        <f t="shared" si="5"/>
        <v>0</v>
      </c>
      <c r="T28" s="78">
        <f t="shared" si="5"/>
        <v>0</v>
      </c>
      <c r="U28" s="77">
        <f t="shared" si="5"/>
        <v>99538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31649.44</v>
      </c>
      <c r="Z28" s="78">
        <f t="shared" si="5"/>
        <v>0</v>
      </c>
      <c r="AA28" s="77">
        <f t="shared" si="5"/>
        <v>330128.34</v>
      </c>
      <c r="AB28" s="98">
        <f t="shared" si="5"/>
        <v>82000</v>
      </c>
      <c r="AC28" s="78">
        <f t="shared" si="5"/>
        <v>0</v>
      </c>
      <c r="AD28" s="77">
        <f t="shared" si="5"/>
        <v>153075.28</v>
      </c>
      <c r="AE28" s="98">
        <f t="shared" si="5"/>
        <v>127016</v>
      </c>
      <c r="AF28" s="78">
        <f t="shared" si="5"/>
        <v>0</v>
      </c>
      <c r="AG28" s="77">
        <f t="shared" si="5"/>
        <v>371825.1400000001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155000</v>
      </c>
      <c r="AL28" s="78">
        <f t="shared" si="6"/>
        <v>0</v>
      </c>
      <c r="AM28" s="77">
        <f t="shared" si="6"/>
        <v>197399.64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9465.93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150000</v>
      </c>
      <c r="AX28" s="78">
        <f t="shared" si="6"/>
        <v>0</v>
      </c>
      <c r="AY28" s="77">
        <f t="shared" si="6"/>
        <v>198133.31999999998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645781.44</v>
      </c>
      <c r="BW28" s="77">
        <f>BW23+BW24+BW25+BW26+BW27</f>
        <v>0</v>
      </c>
      <c r="BX28" s="95">
        <f>BX23+BX24+BX25+BX26+BX27</f>
        <v>1820893.85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11240</v>
      </c>
      <c r="BM40" s="89">
        <v>0</v>
      </c>
      <c r="BN40" s="101">
        <v>16794.769999999997</v>
      </c>
      <c r="BO40" s="97"/>
      <c r="BP40" s="89"/>
      <c r="BQ40" s="101"/>
      <c r="BR40" s="97"/>
      <c r="BS40" s="89"/>
      <c r="BT40" s="101"/>
      <c r="BU40" s="76"/>
      <c r="BV40" s="85">
        <f t="shared" si="10"/>
        <v>11240</v>
      </c>
      <c r="BW40" s="77">
        <f t="shared" si="10"/>
        <v>0</v>
      </c>
      <c r="BX40" s="79">
        <f t="shared" si="10"/>
        <v>16794.769999999997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11240</v>
      </c>
      <c r="BM42" s="78">
        <f t="shared" si="12"/>
        <v>0</v>
      </c>
      <c r="BN42" s="77">
        <f t="shared" si="12"/>
        <v>16794.769999999997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11240</v>
      </c>
      <c r="BW42" s="77">
        <f>BW38+BW39+BW40+BW41</f>
        <v>0</v>
      </c>
      <c r="BX42" s="95">
        <f>BX38+BX39+BX40+BX41</f>
        <v>16794.769999999997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200000</v>
      </c>
      <c r="BP45" s="89">
        <v>0</v>
      </c>
      <c r="BQ45" s="101">
        <v>200000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200000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200000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200000</v>
      </c>
      <c r="BP46" s="78">
        <f>BP45</f>
        <v>0</v>
      </c>
      <c r="BQ46" s="95">
        <f>BQ45</f>
        <v>200000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200000</v>
      </c>
      <c r="BW46" s="77">
        <f>BW45</f>
        <v>0</v>
      </c>
      <c r="BX46" s="95">
        <f>BX45</f>
        <v>200000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1168000</v>
      </c>
      <c r="BS49" s="89">
        <v>0</v>
      </c>
      <c r="BT49" s="101">
        <v>1307364.1199999999</v>
      </c>
      <c r="BU49" s="76"/>
      <c r="BV49" s="85">
        <f aca="true" t="shared" si="15" ref="BV49:BX50">D49+G49+J49+M49+P49+S49+V49+Y49+AB49+AE49+AH49+AK49+AN49+AQ49+AT49+AW49+AZ49+BC49+BF49+BI49+BL49+BO49+BR49</f>
        <v>1168000</v>
      </c>
      <c r="BW49" s="77">
        <f t="shared" si="15"/>
        <v>0</v>
      </c>
      <c r="BX49" s="79">
        <f t="shared" si="15"/>
        <v>1307364.1199999999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355000</v>
      </c>
      <c r="BS50" s="89">
        <v>0</v>
      </c>
      <c r="BT50" s="101">
        <v>487639.09</v>
      </c>
      <c r="BU50" s="76"/>
      <c r="BV50" s="85">
        <f t="shared" si="15"/>
        <v>355000</v>
      </c>
      <c r="BW50" s="77">
        <f t="shared" si="15"/>
        <v>0</v>
      </c>
      <c r="BX50" s="79">
        <f t="shared" si="15"/>
        <v>487639.09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1523000</v>
      </c>
      <c r="BS51" s="78">
        <f>BS49+BS50</f>
        <v>0</v>
      </c>
      <c r="BT51" s="77">
        <f>BT49+BT50</f>
        <v>1795003.21</v>
      </c>
      <c r="BU51" s="85"/>
      <c r="BV51" s="85">
        <f>BV49+BV50</f>
        <v>1523000</v>
      </c>
      <c r="BW51" s="77">
        <f>BW49+BW50</f>
        <v>0</v>
      </c>
      <c r="BX51" s="95">
        <f>BX49+BX50</f>
        <v>1795003.21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1586715</v>
      </c>
      <c r="E53" s="86">
        <f t="shared" si="18"/>
        <v>0</v>
      </c>
      <c r="F53" s="86">
        <f t="shared" si="18"/>
        <v>2206357.19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533521.86</v>
      </c>
      <c r="K53" s="86">
        <f t="shared" si="18"/>
        <v>0</v>
      </c>
      <c r="L53" s="86">
        <f t="shared" si="18"/>
        <v>695402.81</v>
      </c>
      <c r="M53" s="86">
        <f t="shared" si="18"/>
        <v>813875</v>
      </c>
      <c r="N53" s="86">
        <f t="shared" si="18"/>
        <v>0</v>
      </c>
      <c r="O53" s="86">
        <f t="shared" si="18"/>
        <v>1167120.8100000005</v>
      </c>
      <c r="P53" s="86">
        <f t="shared" si="18"/>
        <v>94902</v>
      </c>
      <c r="Q53" s="86">
        <f t="shared" si="18"/>
        <v>0</v>
      </c>
      <c r="R53" s="86">
        <f t="shared" si="18"/>
        <v>122434.83000000002</v>
      </c>
      <c r="S53" s="86">
        <f t="shared" si="18"/>
        <v>43225</v>
      </c>
      <c r="T53" s="86">
        <f t="shared" si="18"/>
        <v>0</v>
      </c>
      <c r="U53" s="86">
        <f t="shared" si="18"/>
        <v>167357.57</v>
      </c>
      <c r="V53" s="86">
        <f t="shared" si="18"/>
        <v>24005</v>
      </c>
      <c r="W53" s="86">
        <f t="shared" si="18"/>
        <v>0</v>
      </c>
      <c r="X53" s="86">
        <f t="shared" si="18"/>
        <v>30231.309999999998</v>
      </c>
      <c r="Y53" s="86">
        <f t="shared" si="18"/>
        <v>33449.44</v>
      </c>
      <c r="Z53" s="86">
        <f t="shared" si="18"/>
        <v>0</v>
      </c>
      <c r="AA53" s="86">
        <f t="shared" si="18"/>
        <v>332008.34</v>
      </c>
      <c r="AB53" s="86">
        <f t="shared" si="18"/>
        <v>1210490</v>
      </c>
      <c r="AC53" s="86">
        <f t="shared" si="18"/>
        <v>0</v>
      </c>
      <c r="AD53" s="86">
        <f t="shared" si="18"/>
        <v>1838707.1700000002</v>
      </c>
      <c r="AE53" s="86">
        <f t="shared" si="18"/>
        <v>393317</v>
      </c>
      <c r="AF53" s="86">
        <f t="shared" si="18"/>
        <v>0</v>
      </c>
      <c r="AG53" s="86">
        <f t="shared" si="18"/>
        <v>712386.1300000001</v>
      </c>
      <c r="AH53" s="86">
        <f t="shared" si="18"/>
        <v>11880</v>
      </c>
      <c r="AI53" s="86">
        <f t="shared" si="18"/>
        <v>0</v>
      </c>
      <c r="AJ53" s="86">
        <f aca="true" t="shared" si="19" ref="AJ53:BT53">AJ20+AJ28+AJ35+AJ42+AJ46+AJ51</f>
        <v>16635.4</v>
      </c>
      <c r="AK53" s="86">
        <f t="shared" si="19"/>
        <v>718800.04</v>
      </c>
      <c r="AL53" s="86">
        <f t="shared" si="19"/>
        <v>0</v>
      </c>
      <c r="AM53" s="86">
        <f t="shared" si="19"/>
        <v>1028910.1000000001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9870</v>
      </c>
      <c r="AR53" s="86">
        <f t="shared" si="19"/>
        <v>0</v>
      </c>
      <c r="AS53" s="86">
        <f t="shared" si="19"/>
        <v>23085.77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232361</v>
      </c>
      <c r="AX53" s="86">
        <f t="shared" si="19"/>
        <v>0</v>
      </c>
      <c r="AY53" s="86">
        <f t="shared" si="19"/>
        <v>313182.99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261658</v>
      </c>
      <c r="BJ53" s="86">
        <f t="shared" si="19"/>
        <v>0</v>
      </c>
      <c r="BK53" s="86">
        <f t="shared" si="19"/>
        <v>50000</v>
      </c>
      <c r="BL53" s="86">
        <f t="shared" si="19"/>
        <v>11771</v>
      </c>
      <c r="BM53" s="86">
        <f t="shared" si="19"/>
        <v>0</v>
      </c>
      <c r="BN53" s="86">
        <f t="shared" si="19"/>
        <v>17657.189999999995</v>
      </c>
      <c r="BO53" s="86">
        <f t="shared" si="19"/>
        <v>200000</v>
      </c>
      <c r="BP53" s="86">
        <f t="shared" si="19"/>
        <v>0</v>
      </c>
      <c r="BQ53" s="86">
        <f t="shared" si="19"/>
        <v>200000</v>
      </c>
      <c r="BR53" s="86">
        <f t="shared" si="19"/>
        <v>1523000</v>
      </c>
      <c r="BS53" s="86">
        <f t="shared" si="19"/>
        <v>0</v>
      </c>
      <c r="BT53" s="86">
        <f t="shared" si="19"/>
        <v>1795003.21</v>
      </c>
      <c r="BU53" s="86">
        <f>BU8</f>
        <v>0</v>
      </c>
      <c r="BV53" s="102">
        <f>BV8+BV20+BV28+BV35+BV42+BV46+BV51</f>
        <v>7702840.34</v>
      </c>
      <c r="BW53" s="87">
        <f>BW20+BW28+BW35+BW42+BW46+BW51</f>
        <v>0</v>
      </c>
      <c r="BX53" s="87">
        <f>BX20+BX28+BX35+BX42+BX46+BX51</f>
        <v>10716480.82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841997</v>
      </c>
      <c r="E10" s="89">
        <v>0</v>
      </c>
      <c r="F10" s="90"/>
      <c r="G10" s="88"/>
      <c r="H10" s="89"/>
      <c r="I10" s="90"/>
      <c r="J10" s="97">
        <v>398206</v>
      </c>
      <c r="K10" s="89">
        <v>0</v>
      </c>
      <c r="L10" s="101"/>
      <c r="M10" s="91">
        <v>111161</v>
      </c>
      <c r="N10" s="89">
        <v>0</v>
      </c>
      <c r="O10" s="90"/>
      <c r="P10" s="91">
        <v>49096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1400460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58117</v>
      </c>
      <c r="E11" s="89">
        <v>0</v>
      </c>
      <c r="F11" s="90"/>
      <c r="G11" s="88"/>
      <c r="H11" s="89"/>
      <c r="I11" s="90"/>
      <c r="J11" s="97">
        <v>26458</v>
      </c>
      <c r="K11" s="89">
        <v>0</v>
      </c>
      <c r="L11" s="101"/>
      <c r="M11" s="91">
        <v>4000</v>
      </c>
      <c r="N11" s="89">
        <v>0</v>
      </c>
      <c r="O11" s="90"/>
      <c r="P11" s="91">
        <v>3306</v>
      </c>
      <c r="Q11" s="89">
        <v>0</v>
      </c>
      <c r="R11" s="90"/>
      <c r="S11" s="91"/>
      <c r="T11" s="89"/>
      <c r="U11" s="90"/>
      <c r="V11" s="91"/>
      <c r="W11" s="89"/>
      <c r="X11" s="90"/>
      <c r="Y11" s="91">
        <v>1720</v>
      </c>
      <c r="Z11" s="89">
        <v>0</v>
      </c>
      <c r="AA11" s="90"/>
      <c r="AB11" s="91"/>
      <c r="AC11" s="89"/>
      <c r="AD11" s="90"/>
      <c r="AE11" s="91">
        <v>50</v>
      </c>
      <c r="AF11" s="89">
        <v>0</v>
      </c>
      <c r="AG11" s="90"/>
      <c r="AH11" s="91"/>
      <c r="AI11" s="89"/>
      <c r="AJ11" s="90"/>
      <c r="AK11" s="91">
        <v>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>
        <v>0</v>
      </c>
      <c r="AX11" s="89">
        <v>0</v>
      </c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93651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386418</v>
      </c>
      <c r="E12" s="89">
        <v>0</v>
      </c>
      <c r="F12" s="90"/>
      <c r="G12" s="88"/>
      <c r="H12" s="89"/>
      <c r="I12" s="90"/>
      <c r="J12" s="97">
        <v>85365</v>
      </c>
      <c r="K12" s="89">
        <v>0</v>
      </c>
      <c r="L12" s="101"/>
      <c r="M12" s="91">
        <v>594231</v>
      </c>
      <c r="N12" s="89">
        <v>0</v>
      </c>
      <c r="O12" s="90"/>
      <c r="P12" s="91">
        <v>29250</v>
      </c>
      <c r="Q12" s="89">
        <v>0</v>
      </c>
      <c r="R12" s="90"/>
      <c r="S12" s="91">
        <v>29275</v>
      </c>
      <c r="T12" s="89">
        <v>0</v>
      </c>
      <c r="U12" s="90"/>
      <c r="V12" s="91">
        <v>2305</v>
      </c>
      <c r="W12" s="89">
        <v>0</v>
      </c>
      <c r="X12" s="90"/>
      <c r="Y12" s="91">
        <v>80</v>
      </c>
      <c r="Z12" s="89">
        <v>0</v>
      </c>
      <c r="AA12" s="90"/>
      <c r="AB12" s="91">
        <v>1124490</v>
      </c>
      <c r="AC12" s="89">
        <v>0</v>
      </c>
      <c r="AD12" s="90"/>
      <c r="AE12" s="91">
        <v>263135</v>
      </c>
      <c r="AF12" s="89">
        <v>0</v>
      </c>
      <c r="AG12" s="90"/>
      <c r="AH12" s="91">
        <v>9590</v>
      </c>
      <c r="AI12" s="89">
        <v>0</v>
      </c>
      <c r="AJ12" s="90"/>
      <c r="AK12" s="91">
        <v>189817</v>
      </c>
      <c r="AL12" s="89">
        <v>0</v>
      </c>
      <c r="AM12" s="90"/>
      <c r="AN12" s="91"/>
      <c r="AO12" s="89"/>
      <c r="AP12" s="90"/>
      <c r="AQ12" s="91">
        <v>4170</v>
      </c>
      <c r="AR12" s="89">
        <v>0</v>
      </c>
      <c r="AS12" s="90"/>
      <c r="AT12" s="91"/>
      <c r="AU12" s="89"/>
      <c r="AV12" s="90"/>
      <c r="AW12" s="91">
        <v>46400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2764526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93900</v>
      </c>
      <c r="E13" s="89">
        <v>0</v>
      </c>
      <c r="F13" s="90"/>
      <c r="G13" s="88"/>
      <c r="H13" s="89"/>
      <c r="I13" s="90"/>
      <c r="J13" s="97">
        <v>7000</v>
      </c>
      <c r="K13" s="89">
        <v>0</v>
      </c>
      <c r="L13" s="101"/>
      <c r="M13" s="91">
        <v>90131</v>
      </c>
      <c r="N13" s="89">
        <v>0</v>
      </c>
      <c r="O13" s="90"/>
      <c r="P13" s="91">
        <v>11000</v>
      </c>
      <c r="Q13" s="89">
        <v>0</v>
      </c>
      <c r="R13" s="90"/>
      <c r="S13" s="91">
        <v>13950</v>
      </c>
      <c r="T13" s="89">
        <v>0</v>
      </c>
      <c r="U13" s="90"/>
      <c r="V13" s="91">
        <v>21700</v>
      </c>
      <c r="W13" s="89">
        <v>0</v>
      </c>
      <c r="X13" s="90"/>
      <c r="Y13" s="91"/>
      <c r="Z13" s="89"/>
      <c r="AA13" s="90"/>
      <c r="AB13" s="91">
        <v>4000</v>
      </c>
      <c r="AC13" s="89">
        <v>0</v>
      </c>
      <c r="AD13" s="90"/>
      <c r="AE13" s="91">
        <v>0</v>
      </c>
      <c r="AF13" s="89">
        <v>0</v>
      </c>
      <c r="AG13" s="90"/>
      <c r="AH13" s="91"/>
      <c r="AI13" s="89"/>
      <c r="AJ13" s="90"/>
      <c r="AK13" s="91">
        <v>343720</v>
      </c>
      <c r="AL13" s="89">
        <v>0</v>
      </c>
      <c r="AM13" s="90"/>
      <c r="AN13" s="91"/>
      <c r="AO13" s="89"/>
      <c r="AP13" s="90"/>
      <c r="AQ13" s="91">
        <v>5700</v>
      </c>
      <c r="AR13" s="89">
        <v>0</v>
      </c>
      <c r="AS13" s="90"/>
      <c r="AT13" s="91"/>
      <c r="AU13" s="89"/>
      <c r="AV13" s="90"/>
      <c r="AW13" s="97">
        <v>35961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627062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347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347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4500</v>
      </c>
      <c r="E18" s="89">
        <v>0</v>
      </c>
      <c r="F18" s="90"/>
      <c r="G18" s="88"/>
      <c r="H18" s="89"/>
      <c r="I18" s="90"/>
      <c r="J18" s="97">
        <v>1500</v>
      </c>
      <c r="K18" s="89">
        <v>0</v>
      </c>
      <c r="L18" s="101"/>
      <c r="M18" s="97">
        <v>0</v>
      </c>
      <c r="N18" s="89">
        <v>0</v>
      </c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111031</v>
      </c>
      <c r="E19" s="89">
        <v>0</v>
      </c>
      <c r="F19" s="90"/>
      <c r="G19" s="88"/>
      <c r="H19" s="89"/>
      <c r="I19" s="90"/>
      <c r="J19" s="97">
        <v>2250</v>
      </c>
      <c r="K19" s="89">
        <v>0</v>
      </c>
      <c r="L19" s="101"/>
      <c r="M19" s="97">
        <v>500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500</v>
      </c>
      <c r="AF19" s="89">
        <v>0</v>
      </c>
      <c r="AG19" s="101"/>
      <c r="AH19" s="97">
        <v>2290</v>
      </c>
      <c r="AI19" s="89">
        <v>0</v>
      </c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270366.9999999999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386937.9999999999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1495963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520779</v>
      </c>
      <c r="K20" s="78">
        <f t="shared" si="1"/>
        <v>0</v>
      </c>
      <c r="L20" s="77">
        <f t="shared" si="1"/>
        <v>0</v>
      </c>
      <c r="M20" s="98">
        <f t="shared" si="1"/>
        <v>800023</v>
      </c>
      <c r="N20" s="78">
        <f t="shared" si="1"/>
        <v>0</v>
      </c>
      <c r="O20" s="77">
        <f t="shared" si="1"/>
        <v>0</v>
      </c>
      <c r="P20" s="98">
        <f t="shared" si="1"/>
        <v>92652</v>
      </c>
      <c r="Q20" s="78">
        <f t="shared" si="1"/>
        <v>0</v>
      </c>
      <c r="R20" s="77">
        <f t="shared" si="1"/>
        <v>0</v>
      </c>
      <c r="S20" s="98">
        <f t="shared" si="1"/>
        <v>43225</v>
      </c>
      <c r="T20" s="78">
        <f t="shared" si="1"/>
        <v>0</v>
      </c>
      <c r="U20" s="77">
        <f t="shared" si="1"/>
        <v>0</v>
      </c>
      <c r="V20" s="98">
        <f t="shared" si="1"/>
        <v>24005</v>
      </c>
      <c r="W20" s="78">
        <f t="shared" si="1"/>
        <v>0</v>
      </c>
      <c r="X20" s="77">
        <f t="shared" si="1"/>
        <v>0</v>
      </c>
      <c r="Y20" s="98">
        <f t="shared" si="1"/>
        <v>1800</v>
      </c>
      <c r="Z20" s="78">
        <f t="shared" si="1"/>
        <v>0</v>
      </c>
      <c r="AA20" s="77">
        <f t="shared" si="1"/>
        <v>0</v>
      </c>
      <c r="AB20" s="98">
        <f t="shared" si="1"/>
        <v>1128490</v>
      </c>
      <c r="AC20" s="78">
        <f t="shared" si="1"/>
        <v>0</v>
      </c>
      <c r="AD20" s="77">
        <f t="shared" si="1"/>
        <v>0</v>
      </c>
      <c r="AE20" s="98">
        <f t="shared" si="1"/>
        <v>263685</v>
      </c>
      <c r="AF20" s="78">
        <f t="shared" si="1"/>
        <v>0</v>
      </c>
      <c r="AG20" s="77">
        <f t="shared" si="1"/>
        <v>0</v>
      </c>
      <c r="AH20" s="98">
        <f t="shared" si="1"/>
        <v>11880</v>
      </c>
      <c r="AI20" s="78">
        <f t="shared" si="1"/>
        <v>0</v>
      </c>
      <c r="AJ20" s="77">
        <f t="shared" si="1"/>
        <v>0</v>
      </c>
      <c r="AK20" s="98">
        <f t="shared" si="1"/>
        <v>533537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9870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82361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270366.9999999999</v>
      </c>
      <c r="BJ20" s="78">
        <f t="shared" si="1"/>
        <v>0</v>
      </c>
      <c r="BK20" s="77">
        <f t="shared" si="1"/>
        <v>0</v>
      </c>
      <c r="BL20" s="98">
        <f t="shared" si="1"/>
        <v>347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5278984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30000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15000</v>
      </c>
      <c r="Z24" s="89">
        <v>0</v>
      </c>
      <c r="AA24" s="101"/>
      <c r="AB24" s="97">
        <v>152000</v>
      </c>
      <c r="AC24" s="89">
        <v>0</v>
      </c>
      <c r="AD24" s="101"/>
      <c r="AE24" s="97">
        <v>100000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>
        <v>200000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497000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/>
      <c r="P25" s="97"/>
      <c r="Q25" s="89"/>
      <c r="R25" s="101"/>
      <c r="S25" s="97">
        <v>0</v>
      </c>
      <c r="T25" s="89">
        <v>0</v>
      </c>
      <c r="U25" s="101"/>
      <c r="V25" s="97"/>
      <c r="W25" s="89"/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>
        <v>0</v>
      </c>
      <c r="AF25" s="89">
        <v>0</v>
      </c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15000</v>
      </c>
      <c r="Z28" s="78">
        <f t="shared" si="3"/>
        <v>0</v>
      </c>
      <c r="AA28" s="77">
        <f t="shared" si="3"/>
        <v>0</v>
      </c>
      <c r="AB28" s="98">
        <f t="shared" si="3"/>
        <v>152000</v>
      </c>
      <c r="AC28" s="78">
        <f t="shared" si="3"/>
        <v>0</v>
      </c>
      <c r="AD28" s="77">
        <f t="shared" si="3"/>
        <v>0</v>
      </c>
      <c r="AE28" s="98">
        <f t="shared" si="3"/>
        <v>100000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200000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497000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11423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11423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11423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11423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200000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200000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1168000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1168000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355000</v>
      </c>
      <c r="BS50" s="89">
        <v>0</v>
      </c>
      <c r="BT50" s="101"/>
      <c r="BU50" s="76"/>
      <c r="BV50" s="85">
        <f t="shared" si="9"/>
        <v>355000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1523000</v>
      </c>
      <c r="BS51" s="78">
        <f>BS49+BS50</f>
        <v>0</v>
      </c>
      <c r="BT51" s="77">
        <f>BT49+BT50</f>
        <v>0</v>
      </c>
      <c r="BU51" s="85"/>
      <c r="BV51" s="85">
        <f>BV49+BV50</f>
        <v>1523000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1525963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520779</v>
      </c>
      <c r="K53" s="86">
        <f t="shared" si="11"/>
        <v>0</v>
      </c>
      <c r="L53" s="86">
        <f t="shared" si="11"/>
        <v>0</v>
      </c>
      <c r="M53" s="86">
        <f t="shared" si="11"/>
        <v>800023</v>
      </c>
      <c r="N53" s="86">
        <f t="shared" si="11"/>
        <v>0</v>
      </c>
      <c r="O53" s="86">
        <f t="shared" si="11"/>
        <v>0</v>
      </c>
      <c r="P53" s="86">
        <f t="shared" si="11"/>
        <v>92652</v>
      </c>
      <c r="Q53" s="86">
        <f t="shared" si="11"/>
        <v>0</v>
      </c>
      <c r="R53" s="86">
        <f t="shared" si="11"/>
        <v>0</v>
      </c>
      <c r="S53" s="86">
        <f t="shared" si="11"/>
        <v>43225</v>
      </c>
      <c r="T53" s="86">
        <f t="shared" si="11"/>
        <v>0</v>
      </c>
      <c r="U53" s="86">
        <f t="shared" si="11"/>
        <v>0</v>
      </c>
      <c r="V53" s="86">
        <f t="shared" si="11"/>
        <v>24005</v>
      </c>
      <c r="W53" s="86">
        <f t="shared" si="11"/>
        <v>0</v>
      </c>
      <c r="X53" s="86">
        <f t="shared" si="11"/>
        <v>0</v>
      </c>
      <c r="Y53" s="86">
        <f t="shared" si="11"/>
        <v>16800</v>
      </c>
      <c r="Z53" s="86">
        <f t="shared" si="11"/>
        <v>0</v>
      </c>
      <c r="AA53" s="86">
        <f t="shared" si="11"/>
        <v>0</v>
      </c>
      <c r="AB53" s="86">
        <f t="shared" si="11"/>
        <v>1280490</v>
      </c>
      <c r="AC53" s="86">
        <f t="shared" si="11"/>
        <v>0</v>
      </c>
      <c r="AD53" s="86">
        <f t="shared" si="11"/>
        <v>0</v>
      </c>
      <c r="AE53" s="86">
        <f t="shared" si="11"/>
        <v>363685</v>
      </c>
      <c r="AF53" s="86">
        <f t="shared" si="11"/>
        <v>0</v>
      </c>
      <c r="AG53" s="86">
        <f t="shared" si="11"/>
        <v>0</v>
      </c>
      <c r="AH53" s="86">
        <f t="shared" si="11"/>
        <v>11880</v>
      </c>
      <c r="AI53" s="86">
        <f t="shared" si="11"/>
        <v>0</v>
      </c>
      <c r="AJ53" s="86">
        <f t="shared" si="11"/>
        <v>0</v>
      </c>
      <c r="AK53" s="86">
        <f t="shared" si="11"/>
        <v>533537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9870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282361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270366.9999999999</v>
      </c>
      <c r="BJ53" s="86">
        <f t="shared" si="11"/>
        <v>0</v>
      </c>
      <c r="BK53" s="86">
        <f t="shared" si="11"/>
        <v>0</v>
      </c>
      <c r="BL53" s="86">
        <f t="shared" si="11"/>
        <v>11770</v>
      </c>
      <c r="BM53" s="86">
        <f t="shared" si="11"/>
        <v>0</v>
      </c>
      <c r="BN53" s="86">
        <f t="shared" si="11"/>
        <v>0</v>
      </c>
      <c r="BO53" s="86">
        <f t="shared" si="11"/>
        <v>200000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1523000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7510407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841997</v>
      </c>
      <c r="E10" s="89">
        <v>0</v>
      </c>
      <c r="F10" s="90"/>
      <c r="G10" s="88"/>
      <c r="H10" s="89"/>
      <c r="I10" s="90"/>
      <c r="J10" s="97">
        <v>398206</v>
      </c>
      <c r="K10" s="89">
        <v>0</v>
      </c>
      <c r="L10" s="101"/>
      <c r="M10" s="91">
        <v>111161</v>
      </c>
      <c r="N10" s="89">
        <v>0</v>
      </c>
      <c r="O10" s="90"/>
      <c r="P10" s="91">
        <v>49096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1400460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58117</v>
      </c>
      <c r="E11" s="89">
        <v>0</v>
      </c>
      <c r="F11" s="90"/>
      <c r="G11" s="88"/>
      <c r="H11" s="89"/>
      <c r="I11" s="90"/>
      <c r="J11" s="97">
        <v>26458</v>
      </c>
      <c r="K11" s="89">
        <v>0</v>
      </c>
      <c r="L11" s="101"/>
      <c r="M11" s="91">
        <v>4000</v>
      </c>
      <c r="N11" s="89">
        <v>0</v>
      </c>
      <c r="O11" s="90"/>
      <c r="P11" s="91">
        <v>3306</v>
      </c>
      <c r="Q11" s="89">
        <v>0</v>
      </c>
      <c r="R11" s="90"/>
      <c r="S11" s="91"/>
      <c r="T11" s="89"/>
      <c r="U11" s="90"/>
      <c r="V11" s="91"/>
      <c r="W11" s="89"/>
      <c r="X11" s="90"/>
      <c r="Y11" s="91">
        <v>1720</v>
      </c>
      <c r="Z11" s="89">
        <v>0</v>
      </c>
      <c r="AA11" s="90"/>
      <c r="AB11" s="91"/>
      <c r="AC11" s="89"/>
      <c r="AD11" s="90"/>
      <c r="AE11" s="91">
        <v>50</v>
      </c>
      <c r="AF11" s="89">
        <v>0</v>
      </c>
      <c r="AG11" s="90"/>
      <c r="AH11" s="91"/>
      <c r="AI11" s="89"/>
      <c r="AJ11" s="90"/>
      <c r="AK11" s="91">
        <v>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>
        <v>0</v>
      </c>
      <c r="AX11" s="89">
        <v>0</v>
      </c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93651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386418</v>
      </c>
      <c r="E12" s="89">
        <v>0</v>
      </c>
      <c r="F12" s="90"/>
      <c r="G12" s="88"/>
      <c r="H12" s="89"/>
      <c r="I12" s="90"/>
      <c r="J12" s="97">
        <v>85365</v>
      </c>
      <c r="K12" s="89">
        <v>0</v>
      </c>
      <c r="L12" s="101"/>
      <c r="M12" s="91">
        <v>603805</v>
      </c>
      <c r="N12" s="89">
        <v>0</v>
      </c>
      <c r="O12" s="90"/>
      <c r="P12" s="91">
        <v>29250</v>
      </c>
      <c r="Q12" s="89">
        <v>0</v>
      </c>
      <c r="R12" s="90"/>
      <c r="S12" s="91">
        <v>29275</v>
      </c>
      <c r="T12" s="89">
        <v>0</v>
      </c>
      <c r="U12" s="90"/>
      <c r="V12" s="91">
        <v>2305</v>
      </c>
      <c r="W12" s="89">
        <v>0</v>
      </c>
      <c r="X12" s="90"/>
      <c r="Y12" s="91">
        <v>80</v>
      </c>
      <c r="Z12" s="89">
        <v>0</v>
      </c>
      <c r="AA12" s="90"/>
      <c r="AB12" s="91">
        <v>1124490</v>
      </c>
      <c r="AC12" s="89">
        <v>0</v>
      </c>
      <c r="AD12" s="90"/>
      <c r="AE12" s="91">
        <v>264135</v>
      </c>
      <c r="AF12" s="89">
        <v>0</v>
      </c>
      <c r="AG12" s="90"/>
      <c r="AH12" s="91">
        <v>9590</v>
      </c>
      <c r="AI12" s="89">
        <v>0</v>
      </c>
      <c r="AJ12" s="90"/>
      <c r="AK12" s="91">
        <v>189817</v>
      </c>
      <c r="AL12" s="89">
        <v>0</v>
      </c>
      <c r="AM12" s="90"/>
      <c r="AN12" s="91"/>
      <c r="AO12" s="89"/>
      <c r="AP12" s="90"/>
      <c r="AQ12" s="91">
        <v>4170</v>
      </c>
      <c r="AR12" s="89">
        <v>0</v>
      </c>
      <c r="AS12" s="90"/>
      <c r="AT12" s="91"/>
      <c r="AU12" s="89"/>
      <c r="AV12" s="90"/>
      <c r="AW12" s="91">
        <v>46400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2775100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93900</v>
      </c>
      <c r="E13" s="89">
        <v>0</v>
      </c>
      <c r="F13" s="90"/>
      <c r="G13" s="88"/>
      <c r="H13" s="89"/>
      <c r="I13" s="90"/>
      <c r="J13" s="97">
        <v>7000</v>
      </c>
      <c r="K13" s="89">
        <v>0</v>
      </c>
      <c r="L13" s="101"/>
      <c r="M13" s="91">
        <v>90131</v>
      </c>
      <c r="N13" s="89">
        <v>0</v>
      </c>
      <c r="O13" s="90"/>
      <c r="P13" s="91">
        <v>11000</v>
      </c>
      <c r="Q13" s="89">
        <v>0</v>
      </c>
      <c r="R13" s="90"/>
      <c r="S13" s="91">
        <v>13950</v>
      </c>
      <c r="T13" s="89">
        <v>0</v>
      </c>
      <c r="U13" s="90"/>
      <c r="V13" s="91">
        <v>21700</v>
      </c>
      <c r="W13" s="89">
        <v>0</v>
      </c>
      <c r="X13" s="90"/>
      <c r="Y13" s="91"/>
      <c r="Z13" s="89"/>
      <c r="AA13" s="90"/>
      <c r="AB13" s="91">
        <v>4000</v>
      </c>
      <c r="AC13" s="89">
        <v>0</v>
      </c>
      <c r="AD13" s="90"/>
      <c r="AE13" s="91">
        <v>0</v>
      </c>
      <c r="AF13" s="89">
        <v>0</v>
      </c>
      <c r="AG13" s="90"/>
      <c r="AH13" s="91"/>
      <c r="AI13" s="89"/>
      <c r="AJ13" s="90"/>
      <c r="AK13" s="91">
        <v>343120</v>
      </c>
      <c r="AL13" s="89">
        <v>0</v>
      </c>
      <c r="AM13" s="90"/>
      <c r="AN13" s="91"/>
      <c r="AO13" s="89"/>
      <c r="AP13" s="90"/>
      <c r="AQ13" s="91">
        <v>5700</v>
      </c>
      <c r="AR13" s="89">
        <v>0</v>
      </c>
      <c r="AS13" s="90"/>
      <c r="AT13" s="91"/>
      <c r="AU13" s="89"/>
      <c r="AV13" s="90"/>
      <c r="AW13" s="97">
        <v>35961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626462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153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153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4500</v>
      </c>
      <c r="E18" s="89">
        <v>0</v>
      </c>
      <c r="F18" s="90"/>
      <c r="G18" s="88"/>
      <c r="H18" s="89"/>
      <c r="I18" s="90"/>
      <c r="J18" s="97">
        <v>1500</v>
      </c>
      <c r="K18" s="89">
        <v>0</v>
      </c>
      <c r="L18" s="101"/>
      <c r="M18" s="97">
        <v>0</v>
      </c>
      <c r="N18" s="89">
        <v>0</v>
      </c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111031</v>
      </c>
      <c r="E19" s="89">
        <v>0</v>
      </c>
      <c r="F19" s="90"/>
      <c r="G19" s="88"/>
      <c r="H19" s="89"/>
      <c r="I19" s="90"/>
      <c r="J19" s="97">
        <v>2250</v>
      </c>
      <c r="K19" s="89">
        <v>0</v>
      </c>
      <c r="L19" s="101"/>
      <c r="M19" s="97">
        <v>500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500</v>
      </c>
      <c r="AF19" s="89">
        <v>0</v>
      </c>
      <c r="AG19" s="101"/>
      <c r="AH19" s="97">
        <v>2290</v>
      </c>
      <c r="AI19" s="89">
        <v>0</v>
      </c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266393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382964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1495963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520779</v>
      </c>
      <c r="K20" s="78">
        <f t="shared" si="1"/>
        <v>0</v>
      </c>
      <c r="L20" s="77">
        <f t="shared" si="1"/>
        <v>0</v>
      </c>
      <c r="M20" s="98">
        <f t="shared" si="1"/>
        <v>809597</v>
      </c>
      <c r="N20" s="78">
        <f t="shared" si="1"/>
        <v>0</v>
      </c>
      <c r="O20" s="77">
        <f t="shared" si="1"/>
        <v>0</v>
      </c>
      <c r="P20" s="98">
        <f t="shared" si="1"/>
        <v>92652</v>
      </c>
      <c r="Q20" s="78">
        <f t="shared" si="1"/>
        <v>0</v>
      </c>
      <c r="R20" s="77">
        <f t="shared" si="1"/>
        <v>0</v>
      </c>
      <c r="S20" s="98">
        <f t="shared" si="1"/>
        <v>43225</v>
      </c>
      <c r="T20" s="78">
        <f t="shared" si="1"/>
        <v>0</v>
      </c>
      <c r="U20" s="77">
        <f t="shared" si="1"/>
        <v>0</v>
      </c>
      <c r="V20" s="98">
        <f t="shared" si="1"/>
        <v>24005</v>
      </c>
      <c r="W20" s="78">
        <f t="shared" si="1"/>
        <v>0</v>
      </c>
      <c r="X20" s="77">
        <f t="shared" si="1"/>
        <v>0</v>
      </c>
      <c r="Y20" s="98">
        <f t="shared" si="1"/>
        <v>1800</v>
      </c>
      <c r="Z20" s="78">
        <f t="shared" si="1"/>
        <v>0</v>
      </c>
      <c r="AA20" s="77">
        <f t="shared" si="1"/>
        <v>0</v>
      </c>
      <c r="AB20" s="98">
        <f t="shared" si="1"/>
        <v>1128490</v>
      </c>
      <c r="AC20" s="78">
        <f t="shared" si="1"/>
        <v>0</v>
      </c>
      <c r="AD20" s="77">
        <f t="shared" si="1"/>
        <v>0</v>
      </c>
      <c r="AE20" s="98">
        <f t="shared" si="1"/>
        <v>264685</v>
      </c>
      <c r="AF20" s="78">
        <f t="shared" si="1"/>
        <v>0</v>
      </c>
      <c r="AG20" s="77">
        <f t="shared" si="1"/>
        <v>0</v>
      </c>
      <c r="AH20" s="98">
        <f t="shared" si="1"/>
        <v>11880</v>
      </c>
      <c r="AI20" s="78">
        <f t="shared" si="1"/>
        <v>0</v>
      </c>
      <c r="AJ20" s="77">
        <f t="shared" si="1"/>
        <v>0</v>
      </c>
      <c r="AK20" s="98">
        <f t="shared" si="1"/>
        <v>532937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9870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82361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266393</v>
      </c>
      <c r="BJ20" s="78">
        <f t="shared" si="1"/>
        <v>0</v>
      </c>
      <c r="BK20" s="77">
        <f t="shared" si="1"/>
        <v>0</v>
      </c>
      <c r="BL20" s="98">
        <f t="shared" si="1"/>
        <v>153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5284790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30000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15000</v>
      </c>
      <c r="Z24" s="89">
        <v>0</v>
      </c>
      <c r="AA24" s="101"/>
      <c r="AB24" s="97">
        <v>202000</v>
      </c>
      <c r="AC24" s="89">
        <v>0</v>
      </c>
      <c r="AD24" s="101"/>
      <c r="AE24" s="97">
        <v>150000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>
        <v>100000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497000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/>
      <c r="P25" s="97"/>
      <c r="Q25" s="89"/>
      <c r="R25" s="101"/>
      <c r="S25" s="97">
        <v>0</v>
      </c>
      <c r="T25" s="89">
        <v>0</v>
      </c>
      <c r="U25" s="101"/>
      <c r="V25" s="97"/>
      <c r="W25" s="89"/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>
        <v>0</v>
      </c>
      <c r="AF25" s="89">
        <v>0</v>
      </c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15000</v>
      </c>
      <c r="Z28" s="78">
        <f t="shared" si="3"/>
        <v>0</v>
      </c>
      <c r="AA28" s="77">
        <f t="shared" si="3"/>
        <v>0</v>
      </c>
      <c r="AB28" s="98">
        <f t="shared" si="3"/>
        <v>202000</v>
      </c>
      <c r="AC28" s="78">
        <f t="shared" si="3"/>
        <v>0</v>
      </c>
      <c r="AD28" s="77">
        <f t="shared" si="3"/>
        <v>0</v>
      </c>
      <c r="AE28" s="98">
        <f t="shared" si="3"/>
        <v>150000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100000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497000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11617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11617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11617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11617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200000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200000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1168000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1168000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355000</v>
      </c>
      <c r="BS50" s="89">
        <v>0</v>
      </c>
      <c r="BT50" s="101"/>
      <c r="BU50" s="76"/>
      <c r="BV50" s="85">
        <f t="shared" si="9"/>
        <v>355000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1523000</v>
      </c>
      <c r="BS51" s="78">
        <f>BS49+BS50</f>
        <v>0</v>
      </c>
      <c r="BT51" s="77">
        <f>BT49+BT50</f>
        <v>0</v>
      </c>
      <c r="BU51" s="85"/>
      <c r="BV51" s="85">
        <f>BV49+BV50</f>
        <v>1523000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1525963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520779</v>
      </c>
      <c r="K53" s="86">
        <f t="shared" si="11"/>
        <v>0</v>
      </c>
      <c r="L53" s="86">
        <f t="shared" si="11"/>
        <v>0</v>
      </c>
      <c r="M53" s="86">
        <f t="shared" si="11"/>
        <v>809597</v>
      </c>
      <c r="N53" s="86">
        <f t="shared" si="11"/>
        <v>0</v>
      </c>
      <c r="O53" s="86">
        <f t="shared" si="11"/>
        <v>0</v>
      </c>
      <c r="P53" s="86">
        <f t="shared" si="11"/>
        <v>92652</v>
      </c>
      <c r="Q53" s="86">
        <f t="shared" si="11"/>
        <v>0</v>
      </c>
      <c r="R53" s="86">
        <f t="shared" si="11"/>
        <v>0</v>
      </c>
      <c r="S53" s="86">
        <f t="shared" si="11"/>
        <v>43225</v>
      </c>
      <c r="T53" s="86">
        <f t="shared" si="11"/>
        <v>0</v>
      </c>
      <c r="U53" s="86">
        <f t="shared" si="11"/>
        <v>0</v>
      </c>
      <c r="V53" s="86">
        <f t="shared" si="11"/>
        <v>24005</v>
      </c>
      <c r="W53" s="86">
        <f t="shared" si="11"/>
        <v>0</v>
      </c>
      <c r="X53" s="86">
        <f t="shared" si="11"/>
        <v>0</v>
      </c>
      <c r="Y53" s="86">
        <f t="shared" si="11"/>
        <v>16800</v>
      </c>
      <c r="Z53" s="86">
        <f t="shared" si="11"/>
        <v>0</v>
      </c>
      <c r="AA53" s="86">
        <f t="shared" si="11"/>
        <v>0</v>
      </c>
      <c r="AB53" s="86">
        <f t="shared" si="11"/>
        <v>1330490</v>
      </c>
      <c r="AC53" s="86">
        <f t="shared" si="11"/>
        <v>0</v>
      </c>
      <c r="AD53" s="86">
        <f t="shared" si="11"/>
        <v>0</v>
      </c>
      <c r="AE53" s="86">
        <f t="shared" si="11"/>
        <v>414685</v>
      </c>
      <c r="AF53" s="86">
        <f t="shared" si="11"/>
        <v>0</v>
      </c>
      <c r="AG53" s="86">
        <f t="shared" si="11"/>
        <v>0</v>
      </c>
      <c r="AH53" s="86">
        <f t="shared" si="11"/>
        <v>11880</v>
      </c>
      <c r="AI53" s="86">
        <f t="shared" si="11"/>
        <v>0</v>
      </c>
      <c r="AJ53" s="86">
        <f t="shared" si="11"/>
        <v>0</v>
      </c>
      <c r="AK53" s="86">
        <f t="shared" si="11"/>
        <v>532937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9870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182361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266393</v>
      </c>
      <c r="BJ53" s="86">
        <f t="shared" si="11"/>
        <v>0</v>
      </c>
      <c r="BK53" s="86">
        <f t="shared" si="11"/>
        <v>0</v>
      </c>
      <c r="BL53" s="86">
        <f t="shared" si="11"/>
        <v>11770</v>
      </c>
      <c r="BM53" s="86">
        <f t="shared" si="11"/>
        <v>0</v>
      </c>
      <c r="BN53" s="86">
        <f t="shared" si="11"/>
        <v>0</v>
      </c>
      <c r="BO53" s="86">
        <f t="shared" si="11"/>
        <v>200000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1523000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7516407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2019-02-06T09:04:37Z</dcterms:modified>
  <cp:category/>
  <cp:version/>
  <cp:contentType/>
  <cp:contentStatus/>
</cp:coreProperties>
</file>