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<sst xmlns="http://schemas.openxmlformats.org/spreadsheetml/2006/main" count="870" uniqueCount="151">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</sst>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13670</v>
      </c>
      <c r="E5" s="38"/>
    </row>
    <row r="6" spans="2:5" ht="14.25">
      <c r="B6" s="8"/>
      <c r="C6" s="5" t="s">
        <v>5</v>
      </c>
      <c r="D6" s="39">
        <v>84163.86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>
        <v>560824.2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614700</v>
      </c>
      <c r="E10" s="45">
        <v>679026.31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>
        <v>0</v>
      </c>
    </row>
    <row r="14" spans="2:5" ht="14.25">
      <c r="B14" s="13">
        <v>10301</v>
      </c>
      <c r="C14" s="54" t="s">
        <v>11</v>
      </c>
      <c r="D14" s="39">
        <v>333700</v>
      </c>
      <c r="E14" s="45">
        <v>361892.25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948400</v>
      </c>
      <c r="E16" s="51">
        <f>E10+E11+E12+E13+E14+E15</f>
        <v>1040918.56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93300</v>
      </c>
      <c r="E18" s="45">
        <v>96546.25</v>
      </c>
    </row>
    <row r="19" spans="2:5" ht="14.25">
      <c r="B19" s="13">
        <v>20102</v>
      </c>
      <c r="C19" s="54" t="s">
        <v>21</v>
      </c>
      <c r="D19" s="39">
        <v>8000</v>
      </c>
      <c r="E19" s="50">
        <v>8000</v>
      </c>
    </row>
    <row r="20" spans="2:5" ht="14.25">
      <c r="B20" s="13">
        <v>20103</v>
      </c>
      <c r="C20" s="54" t="s">
        <v>22</v>
      </c>
      <c r="D20" s="39">
        <v>500</v>
      </c>
      <c r="E20" s="59">
        <v>500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101800</v>
      </c>
      <c r="E23" s="51">
        <f>E18+E19+E20+E21+E22</f>
        <v>105046.25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101600</v>
      </c>
      <c r="E25" s="45">
        <v>109559.98</v>
      </c>
    </row>
    <row r="26" spans="2:5" ht="14.25">
      <c r="B26" s="13">
        <v>30200</v>
      </c>
      <c r="C26" s="54" t="s">
        <v>28</v>
      </c>
      <c r="D26" s="39">
        <v>1000</v>
      </c>
      <c r="E26" s="45">
        <v>1000</v>
      </c>
    </row>
    <row r="27" spans="2:5" ht="14.25">
      <c r="B27" s="13">
        <v>30300</v>
      </c>
      <c r="C27" s="54" t="s">
        <v>29</v>
      </c>
      <c r="D27" s="39">
        <v>500</v>
      </c>
      <c r="E27" s="45">
        <v>500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99800</v>
      </c>
      <c r="E29" s="50">
        <v>192245.23</v>
      </c>
    </row>
    <row r="30" spans="2:5" ht="15" thickBot="1">
      <c r="B30" s="16">
        <v>30000</v>
      </c>
      <c r="C30" s="15" t="s">
        <v>32</v>
      </c>
      <c r="D30" s="48">
        <f>D25+D26+D27+D28+D29</f>
        <v>202900</v>
      </c>
      <c r="E30" s="51">
        <f>E25+E26+E27+E28+E29</f>
        <v>303305.21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266108</v>
      </c>
      <c r="E33" s="59">
        <v>266108</v>
      </c>
    </row>
    <row r="34" spans="2:5" ht="14.25">
      <c r="B34" s="13">
        <v>40300</v>
      </c>
      <c r="C34" s="54" t="s">
        <v>37</v>
      </c>
      <c r="D34" s="61">
        <v>547810.9299999999</v>
      </c>
      <c r="E34" s="45">
        <v>665088.7</v>
      </c>
    </row>
    <row r="35" spans="2:5" ht="14.25">
      <c r="B35" s="13">
        <v>40400</v>
      </c>
      <c r="C35" s="54" t="s">
        <v>38</v>
      </c>
      <c r="D35" s="39">
        <v>5000</v>
      </c>
      <c r="E35" s="45">
        <v>5000</v>
      </c>
    </row>
    <row r="36" spans="2:5" ht="14.25">
      <c r="B36" s="13">
        <v>40500</v>
      </c>
      <c r="C36" s="54" t="s">
        <v>39</v>
      </c>
      <c r="D36" s="49">
        <v>80000</v>
      </c>
      <c r="E36" s="50">
        <v>80000</v>
      </c>
    </row>
    <row r="37" spans="2:5" ht="15" thickBot="1">
      <c r="B37" s="16">
        <v>40000</v>
      </c>
      <c r="C37" s="15" t="s">
        <v>40</v>
      </c>
      <c r="D37" s="48">
        <f>D32+D33+D34+D35+D36</f>
        <v>898918.9299999999</v>
      </c>
      <c r="E37" s="51">
        <f>E32+E33+E34+E35+E36</f>
        <v>1016196.7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0</v>
      </c>
      <c r="E51" s="62">
        <v>0</v>
      </c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288000</v>
      </c>
      <c r="E54" s="45">
        <v>288500</v>
      </c>
    </row>
    <row r="55" spans="2:5" ht="14.25">
      <c r="B55" s="13">
        <v>90200</v>
      </c>
      <c r="C55" s="54" t="s">
        <v>62</v>
      </c>
      <c r="D55" s="61">
        <v>9500</v>
      </c>
      <c r="E55" s="62">
        <v>9500</v>
      </c>
    </row>
    <row r="56" spans="2:5" ht="15" thickBot="1">
      <c r="B56" s="16">
        <v>90000</v>
      </c>
      <c r="C56" s="15" t="s">
        <v>63</v>
      </c>
      <c r="D56" s="48">
        <f>D54+D55</f>
        <v>297500</v>
      </c>
      <c r="E56" s="51">
        <f>E54+E55</f>
        <v>298000</v>
      </c>
    </row>
    <row r="57" spans="2:5" ht="15" thickBot="1" thickTop="1">
      <c r="B57" s="109" t="s">
        <v>64</v>
      </c>
      <c r="C57" s="110"/>
      <c r="D57" s="52">
        <f>D16+D23+D30+D37+D43+D49+D52+D56</f>
        <v>2449518.9299999997</v>
      </c>
      <c r="E57" s="55">
        <f>E16+E23+E30+E37+E43+E49+E52+E56</f>
        <v>2763466.7199999997</v>
      </c>
    </row>
    <row r="58" spans="2:5" ht="15" thickBot="1" thickTop="1">
      <c r="B58" s="109" t="s">
        <v>65</v>
      </c>
      <c r="C58" s="110"/>
      <c r="D58" s="52">
        <f>D57+D5+D6+D7+D8</f>
        <v>2547352.7899999996</v>
      </c>
      <c r="E58" s="55">
        <f>E57+E5+E6+E7+E8</f>
        <v>3324290.92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614700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/>
    </row>
    <row r="14" spans="2:5" ht="14.25">
      <c r="B14" s="13">
        <v>10301</v>
      </c>
      <c r="C14" s="54" t="s">
        <v>11</v>
      </c>
      <c r="D14" s="39">
        <v>333700</v>
      </c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948400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105000</v>
      </c>
      <c r="E18" s="45"/>
    </row>
    <row r="19" spans="2:5" ht="14.25">
      <c r="B19" s="13">
        <v>20102</v>
      </c>
      <c r="C19" s="54" t="s">
        <v>21</v>
      </c>
      <c r="D19" s="39">
        <v>8000</v>
      </c>
      <c r="E19" s="50"/>
    </row>
    <row r="20" spans="2:5" ht="14.25">
      <c r="B20" s="13">
        <v>20103</v>
      </c>
      <c r="C20" s="54" t="s">
        <v>22</v>
      </c>
      <c r="D20" s="39">
        <v>500</v>
      </c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113500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101600</v>
      </c>
      <c r="E25" s="45"/>
    </row>
    <row r="26" spans="2:5" ht="14.25">
      <c r="B26" s="13">
        <v>30200</v>
      </c>
      <c r="C26" s="54" t="s">
        <v>28</v>
      </c>
      <c r="D26" s="39">
        <v>1000</v>
      </c>
      <c r="E26" s="45"/>
    </row>
    <row r="27" spans="2:5" ht="14.25">
      <c r="B27" s="13">
        <v>30300</v>
      </c>
      <c r="C27" s="54" t="s">
        <v>29</v>
      </c>
      <c r="D27" s="39">
        <v>500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90300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193400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>
        <v>5000</v>
      </c>
      <c r="E35" s="45"/>
    </row>
    <row r="36" spans="2:5" ht="14.25">
      <c r="B36" s="13">
        <v>40500</v>
      </c>
      <c r="C36" s="54" t="s">
        <v>39</v>
      </c>
      <c r="D36" s="49">
        <v>100000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105000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0</v>
      </c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288000</v>
      </c>
      <c r="E54" s="45"/>
    </row>
    <row r="55" spans="2:5" ht="14.25">
      <c r="B55" s="13">
        <v>90200</v>
      </c>
      <c r="C55" s="54" t="s">
        <v>62</v>
      </c>
      <c r="D55" s="61">
        <v>9500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297500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1657800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1657800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614700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/>
    </row>
    <row r="14" spans="2:5" ht="14.25">
      <c r="B14" s="13">
        <v>10301</v>
      </c>
      <c r="C14" s="54" t="s">
        <v>11</v>
      </c>
      <c r="D14" s="39">
        <v>333700</v>
      </c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948400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65500</v>
      </c>
      <c r="E18" s="45"/>
    </row>
    <row r="19" spans="2:5" ht="14.25">
      <c r="B19" s="13">
        <v>20102</v>
      </c>
      <c r="C19" s="54" t="s">
        <v>21</v>
      </c>
      <c r="D19" s="39">
        <v>8000</v>
      </c>
      <c r="E19" s="50"/>
    </row>
    <row r="20" spans="2:5" ht="14.25">
      <c r="B20" s="13">
        <v>20103</v>
      </c>
      <c r="C20" s="54" t="s">
        <v>22</v>
      </c>
      <c r="D20" s="39">
        <v>500</v>
      </c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74000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101600</v>
      </c>
      <c r="E25" s="45"/>
    </row>
    <row r="26" spans="2:5" ht="14.25">
      <c r="B26" s="13">
        <v>30200</v>
      </c>
      <c r="C26" s="54" t="s">
        <v>28</v>
      </c>
      <c r="D26" s="39">
        <v>1000</v>
      </c>
      <c r="E26" s="45"/>
    </row>
    <row r="27" spans="2:5" ht="14.25">
      <c r="B27" s="13">
        <v>30300</v>
      </c>
      <c r="C27" s="54" t="s">
        <v>29</v>
      </c>
      <c r="D27" s="39">
        <v>500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90300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193400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>
        <v>5000</v>
      </c>
      <c r="E35" s="45"/>
    </row>
    <row r="36" spans="2:5" ht="14.25">
      <c r="B36" s="13">
        <v>40500</v>
      </c>
      <c r="C36" s="54" t="s">
        <v>39</v>
      </c>
      <c r="D36" s="49">
        <v>100000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105000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0</v>
      </c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288000</v>
      </c>
      <c r="E54" s="45"/>
    </row>
    <row r="55" spans="2:5" ht="14.25">
      <c r="B55" s="13">
        <v>90200</v>
      </c>
      <c r="C55" s="54" t="s">
        <v>62</v>
      </c>
      <c r="D55" s="61">
        <v>9500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297500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1618300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1618300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370670</v>
      </c>
      <c r="E10" s="89">
        <v>0</v>
      </c>
      <c r="F10" s="90">
        <v>351082.57</v>
      </c>
      <c r="G10" s="88"/>
      <c r="H10" s="89"/>
      <c r="I10" s="90"/>
      <c r="J10" s="97">
        <v>5800</v>
      </c>
      <c r="K10" s="89">
        <v>0</v>
      </c>
      <c r="L10" s="101">
        <v>6497.6900000000005</v>
      </c>
      <c r="M10" s="91">
        <v>25500</v>
      </c>
      <c r="N10" s="89">
        <v>0</v>
      </c>
      <c r="O10" s="90">
        <v>25500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401970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383080.26</v>
      </c>
    </row>
    <row r="11" spans="2:76" ht="14.25">
      <c r="B11" s="13">
        <v>102</v>
      </c>
      <c r="C11" s="25" t="s">
        <v>92</v>
      </c>
      <c r="D11" s="88">
        <v>31300</v>
      </c>
      <c r="E11" s="89">
        <v>0</v>
      </c>
      <c r="F11" s="90">
        <v>32514.890000000003</v>
      </c>
      <c r="G11" s="88"/>
      <c r="H11" s="89"/>
      <c r="I11" s="90"/>
      <c r="J11" s="97">
        <v>500</v>
      </c>
      <c r="K11" s="89">
        <v>0</v>
      </c>
      <c r="L11" s="101">
        <v>500</v>
      </c>
      <c r="M11" s="91">
        <v>2000</v>
      </c>
      <c r="N11" s="89">
        <v>0</v>
      </c>
      <c r="O11" s="90">
        <v>2000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33800</v>
      </c>
      <c r="BW11" s="77">
        <f t="shared" si="1"/>
        <v>0</v>
      </c>
      <c r="BX11" s="79">
        <f t="shared" si="2"/>
        <v>35014.89</v>
      </c>
    </row>
    <row r="12" spans="2:76" ht="14.25">
      <c r="B12" s="13">
        <v>103</v>
      </c>
      <c r="C12" s="25" t="s">
        <v>93</v>
      </c>
      <c r="D12" s="88">
        <v>223600</v>
      </c>
      <c r="E12" s="89">
        <v>0</v>
      </c>
      <c r="F12" s="90">
        <v>290661.0900000001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32400</v>
      </c>
      <c r="N12" s="89">
        <v>0</v>
      </c>
      <c r="O12" s="90">
        <v>45616.31999999999</v>
      </c>
      <c r="P12" s="91">
        <v>3000</v>
      </c>
      <c r="Q12" s="89">
        <v>0</v>
      </c>
      <c r="R12" s="90">
        <v>4622.32</v>
      </c>
      <c r="S12" s="91">
        <v>3500</v>
      </c>
      <c r="T12" s="89">
        <v>0</v>
      </c>
      <c r="U12" s="90">
        <v>4939.639999999999</v>
      </c>
      <c r="V12" s="91">
        <v>2500</v>
      </c>
      <c r="W12" s="89">
        <v>0</v>
      </c>
      <c r="X12" s="90">
        <v>2500</v>
      </c>
      <c r="Y12" s="91">
        <v>2000</v>
      </c>
      <c r="Z12" s="89">
        <v>0</v>
      </c>
      <c r="AA12" s="90">
        <v>6591.05</v>
      </c>
      <c r="AB12" s="91">
        <v>7800</v>
      </c>
      <c r="AC12" s="89">
        <v>0</v>
      </c>
      <c r="AD12" s="90">
        <v>8057.18</v>
      </c>
      <c r="AE12" s="91">
        <v>62500</v>
      </c>
      <c r="AF12" s="89">
        <v>0</v>
      </c>
      <c r="AG12" s="90">
        <v>75805.81</v>
      </c>
      <c r="AH12" s="91"/>
      <c r="AI12" s="89"/>
      <c r="AJ12" s="90"/>
      <c r="AK12" s="91">
        <v>13500</v>
      </c>
      <c r="AL12" s="89">
        <v>0</v>
      </c>
      <c r="AM12" s="90">
        <v>22803.7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350800</v>
      </c>
      <c r="BW12" s="77">
        <f t="shared" si="1"/>
        <v>0</v>
      </c>
      <c r="BX12" s="79">
        <f t="shared" si="2"/>
        <v>461597.1100000001</v>
      </c>
    </row>
    <row r="13" spans="2:76" ht="14.25">
      <c r="B13" s="13">
        <v>104</v>
      </c>
      <c r="C13" s="25" t="s">
        <v>19</v>
      </c>
      <c r="D13" s="88">
        <v>34100</v>
      </c>
      <c r="E13" s="89">
        <v>0</v>
      </c>
      <c r="F13" s="90">
        <v>38810</v>
      </c>
      <c r="G13" s="88"/>
      <c r="H13" s="89"/>
      <c r="I13" s="90"/>
      <c r="J13" s="97">
        <v>100</v>
      </c>
      <c r="K13" s="89">
        <v>0</v>
      </c>
      <c r="L13" s="101">
        <v>100</v>
      </c>
      <c r="M13" s="91">
        <v>6300</v>
      </c>
      <c r="N13" s="89">
        <v>0</v>
      </c>
      <c r="O13" s="90">
        <v>6300</v>
      </c>
      <c r="P13" s="91"/>
      <c r="Q13" s="89"/>
      <c r="R13" s="90"/>
      <c r="S13" s="91"/>
      <c r="T13" s="89"/>
      <c r="U13" s="90"/>
      <c r="V13" s="91">
        <v>15500</v>
      </c>
      <c r="W13" s="89">
        <v>0</v>
      </c>
      <c r="X13" s="90">
        <v>16498.059999999998</v>
      </c>
      <c r="Y13" s="91"/>
      <c r="Z13" s="89"/>
      <c r="AA13" s="90"/>
      <c r="AB13" s="91">
        <v>115400</v>
      </c>
      <c r="AC13" s="89">
        <v>0</v>
      </c>
      <c r="AD13" s="90">
        <v>148527.84000000003</v>
      </c>
      <c r="AE13" s="91">
        <v>0</v>
      </c>
      <c r="AF13" s="89">
        <v>0</v>
      </c>
      <c r="AG13" s="90">
        <v>1850</v>
      </c>
      <c r="AH13" s="91">
        <v>500</v>
      </c>
      <c r="AI13" s="89">
        <v>0</v>
      </c>
      <c r="AJ13" s="90">
        <v>8950</v>
      </c>
      <c r="AK13" s="91">
        <v>115600</v>
      </c>
      <c r="AL13" s="89">
        <v>0</v>
      </c>
      <c r="AM13" s="90">
        <v>181775.31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287500</v>
      </c>
      <c r="BW13" s="77">
        <f t="shared" si="1"/>
        <v>0</v>
      </c>
      <c r="BX13" s="79">
        <f t="shared" si="2"/>
        <v>402811.21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60275</v>
      </c>
      <c r="BM16" s="89">
        <v>0</v>
      </c>
      <c r="BN16" s="90">
        <v>60275</v>
      </c>
      <c r="BO16" s="91"/>
      <c r="BP16" s="89"/>
      <c r="BQ16" s="90"/>
      <c r="BR16" s="97"/>
      <c r="BS16" s="89"/>
      <c r="BT16" s="101"/>
      <c r="BU16" s="76"/>
      <c r="BV16" s="85">
        <f t="shared" si="0"/>
        <v>60275</v>
      </c>
      <c r="BW16" s="77">
        <f t="shared" si="1"/>
        <v>0</v>
      </c>
      <c r="BX16" s="79">
        <f t="shared" si="2"/>
        <v>60275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10000</v>
      </c>
      <c r="E18" s="89">
        <v>0</v>
      </c>
      <c r="F18" s="90">
        <v>21447.57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1"/>
        <v>0</v>
      </c>
      <c r="BX18" s="79">
        <f t="shared" si="2"/>
        <v>21447.57</v>
      </c>
    </row>
    <row r="19" spans="2:76" ht="14.25">
      <c r="B19" s="13">
        <v>110</v>
      </c>
      <c r="C19" s="25" t="s">
        <v>98</v>
      </c>
      <c r="D19" s="88">
        <v>30550</v>
      </c>
      <c r="E19" s="89">
        <v>0</v>
      </c>
      <c r="F19" s="90">
        <v>30550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>
        <v>300</v>
      </c>
      <c r="AI19" s="89">
        <v>0</v>
      </c>
      <c r="AJ19" s="101">
        <v>300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18675</v>
      </c>
      <c r="BJ19" s="89">
        <v>0</v>
      </c>
      <c r="BK19" s="101">
        <v>5900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49525</v>
      </c>
      <c r="BW19" s="77">
        <f t="shared" si="1"/>
        <v>0</v>
      </c>
      <c r="BX19" s="79">
        <f t="shared" si="2"/>
        <v>36750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700220</v>
      </c>
      <c r="E20" s="78">
        <f t="shared" si="3"/>
        <v>0</v>
      </c>
      <c r="F20" s="79">
        <f t="shared" si="3"/>
        <v>765066.12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6400</v>
      </c>
      <c r="K20" s="78">
        <f t="shared" si="3"/>
        <v>0</v>
      </c>
      <c r="L20" s="77">
        <f t="shared" si="3"/>
        <v>7097.6900000000005</v>
      </c>
      <c r="M20" s="98">
        <f t="shared" si="3"/>
        <v>66200</v>
      </c>
      <c r="N20" s="78">
        <f t="shared" si="3"/>
        <v>0</v>
      </c>
      <c r="O20" s="77">
        <f t="shared" si="3"/>
        <v>79416.31999999999</v>
      </c>
      <c r="P20" s="98">
        <f t="shared" si="3"/>
        <v>3000</v>
      </c>
      <c r="Q20" s="78">
        <f t="shared" si="3"/>
        <v>0</v>
      </c>
      <c r="R20" s="77">
        <f t="shared" si="3"/>
        <v>4622.32</v>
      </c>
      <c r="S20" s="98">
        <f t="shared" si="3"/>
        <v>3500</v>
      </c>
      <c r="T20" s="78">
        <f t="shared" si="3"/>
        <v>0</v>
      </c>
      <c r="U20" s="77">
        <f t="shared" si="3"/>
        <v>4939.639999999999</v>
      </c>
      <c r="V20" s="98">
        <f t="shared" si="3"/>
        <v>18000</v>
      </c>
      <c r="W20" s="78">
        <f t="shared" si="3"/>
        <v>0</v>
      </c>
      <c r="X20" s="77">
        <f t="shared" si="3"/>
        <v>18998.059999999998</v>
      </c>
      <c r="Y20" s="98">
        <f t="shared" si="3"/>
        <v>2000</v>
      </c>
      <c r="Z20" s="78">
        <f t="shared" si="3"/>
        <v>0</v>
      </c>
      <c r="AA20" s="77">
        <f t="shared" si="3"/>
        <v>6591.05</v>
      </c>
      <c r="AB20" s="98">
        <f t="shared" si="3"/>
        <v>123200</v>
      </c>
      <c r="AC20" s="78">
        <f t="shared" si="3"/>
        <v>0</v>
      </c>
      <c r="AD20" s="77">
        <f t="shared" si="3"/>
        <v>156585.02000000002</v>
      </c>
      <c r="AE20" s="98">
        <f t="shared" si="3"/>
        <v>62500</v>
      </c>
      <c r="AF20" s="78">
        <f t="shared" si="3"/>
        <v>0</v>
      </c>
      <c r="AG20" s="77">
        <f t="shared" si="3"/>
        <v>77655.81</v>
      </c>
      <c r="AH20" s="98">
        <f t="shared" si="3"/>
        <v>800</v>
      </c>
      <c r="AI20" s="78">
        <f t="shared" si="3"/>
        <v>0</v>
      </c>
      <c r="AJ20" s="77">
        <f t="shared" si="3"/>
        <v>9250</v>
      </c>
      <c r="AK20" s="98">
        <f t="shared" si="3"/>
        <v>129100</v>
      </c>
      <c r="AL20" s="78">
        <f t="shared" si="3"/>
        <v>0</v>
      </c>
      <c r="AM20" s="77">
        <f t="shared" si="3"/>
        <v>204579.01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18675</v>
      </c>
      <c r="BJ20" s="78">
        <f t="shared" si="3"/>
        <v>0</v>
      </c>
      <c r="BK20" s="77">
        <f t="shared" si="3"/>
        <v>5900</v>
      </c>
      <c r="BL20" s="98">
        <f t="shared" si="3"/>
        <v>60275</v>
      </c>
      <c r="BM20" s="78">
        <f t="shared" si="3"/>
        <v>0</v>
      </c>
      <c r="BN20" s="77">
        <f t="shared" si="3"/>
        <v>60275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1193870</v>
      </c>
      <c r="BW20" s="77">
        <f>BW10+BW11+BW12+BW13+BW14+BW15+BW16+BW17+BW18+BW19</f>
        <v>0</v>
      </c>
      <c r="BX20" s="95">
        <f>BX10+BX11+BX12+BX13+BX14+BX15+BX16+BX17+BX18+BX19</f>
        <v>1400976.0400000003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191000</v>
      </c>
      <c r="E24" s="89">
        <v>0</v>
      </c>
      <c r="F24" s="90">
        <v>207994.65</v>
      </c>
      <c r="G24" s="88"/>
      <c r="H24" s="89"/>
      <c r="I24" s="90"/>
      <c r="J24" s="97"/>
      <c r="K24" s="89"/>
      <c r="L24" s="101"/>
      <c r="M24" s="97">
        <v>525725.47</v>
      </c>
      <c r="N24" s="89">
        <v>0</v>
      </c>
      <c r="O24" s="101">
        <v>626178.5</v>
      </c>
      <c r="P24" s="97">
        <v>2500</v>
      </c>
      <c r="Q24" s="89">
        <v>0</v>
      </c>
      <c r="R24" s="101">
        <v>2500</v>
      </c>
      <c r="S24" s="97">
        <v>10000</v>
      </c>
      <c r="T24" s="89">
        <v>0</v>
      </c>
      <c r="U24" s="101">
        <v>5000</v>
      </c>
      <c r="V24" s="97"/>
      <c r="W24" s="89"/>
      <c r="X24" s="101"/>
      <c r="Y24" s="97"/>
      <c r="Z24" s="89"/>
      <c r="AA24" s="101"/>
      <c r="AB24" s="97">
        <v>8500</v>
      </c>
      <c r="AC24" s="89">
        <v>0</v>
      </c>
      <c r="AD24" s="101">
        <v>10000</v>
      </c>
      <c r="AE24" s="97">
        <v>222868.44</v>
      </c>
      <c r="AF24" s="89">
        <v>0</v>
      </c>
      <c r="AG24" s="101">
        <v>295805.48000000004</v>
      </c>
      <c r="AH24" s="97">
        <v>0</v>
      </c>
      <c r="AI24" s="89">
        <v>0</v>
      </c>
      <c r="AJ24" s="101">
        <v>0</v>
      </c>
      <c r="AK24" s="97">
        <v>33988.880000000005</v>
      </c>
      <c r="AL24" s="89">
        <v>0</v>
      </c>
      <c r="AM24" s="101">
        <v>33988.880000000005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994582.7899999999</v>
      </c>
      <c r="BW24" s="77">
        <f t="shared" si="4"/>
        <v>0</v>
      </c>
      <c r="BX24" s="79">
        <f t="shared" si="4"/>
        <v>1181467.5100000002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>
        <v>0</v>
      </c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9220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9220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191000</v>
      </c>
      <c r="E28" s="78">
        <f t="shared" si="5"/>
        <v>0</v>
      </c>
      <c r="F28" s="79">
        <f t="shared" si="5"/>
        <v>207994.65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525725.47</v>
      </c>
      <c r="N28" s="78">
        <f t="shared" si="5"/>
        <v>0</v>
      </c>
      <c r="O28" s="77">
        <f t="shared" si="5"/>
        <v>626178.5</v>
      </c>
      <c r="P28" s="98">
        <f t="shared" si="5"/>
        <v>2500</v>
      </c>
      <c r="Q28" s="78">
        <f t="shared" si="5"/>
        <v>0</v>
      </c>
      <c r="R28" s="77">
        <f t="shared" si="5"/>
        <v>2500</v>
      </c>
      <c r="S28" s="98">
        <f t="shared" si="5"/>
        <v>10000</v>
      </c>
      <c r="T28" s="78">
        <f t="shared" si="5"/>
        <v>0</v>
      </c>
      <c r="U28" s="77">
        <f t="shared" si="5"/>
        <v>5000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8500</v>
      </c>
      <c r="AC28" s="78">
        <f t="shared" si="5"/>
        <v>0</v>
      </c>
      <c r="AD28" s="77">
        <f t="shared" si="5"/>
        <v>10000</v>
      </c>
      <c r="AE28" s="98">
        <f t="shared" si="5"/>
        <v>222868.44</v>
      </c>
      <c r="AF28" s="78">
        <f t="shared" si="5"/>
        <v>0</v>
      </c>
      <c r="AG28" s="77">
        <f t="shared" si="5"/>
        <v>305025.48000000004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33988.880000000005</v>
      </c>
      <c r="AL28" s="78">
        <f t="shared" si="6"/>
        <v>0</v>
      </c>
      <c r="AM28" s="77">
        <f t="shared" si="6"/>
        <v>33988.880000000005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994582.7899999999</v>
      </c>
      <c r="BW28" s="77">
        <f>BW23+BW24+BW25+BW26+BW27</f>
        <v>0</v>
      </c>
      <c r="BX28" s="95">
        <f>BX23+BX24+BX25+BX26+BX27</f>
        <v>1190687.5100000002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61400</v>
      </c>
      <c r="BM40" s="89">
        <v>0</v>
      </c>
      <c r="BN40" s="101">
        <v>61400</v>
      </c>
      <c r="BO40" s="97"/>
      <c r="BP40" s="89"/>
      <c r="BQ40" s="101"/>
      <c r="BR40" s="97"/>
      <c r="BS40" s="89"/>
      <c r="BT40" s="101"/>
      <c r="BU40" s="76"/>
      <c r="BV40" s="85">
        <f t="shared" si="10"/>
        <v>61400</v>
      </c>
      <c r="BW40" s="77">
        <f t="shared" si="10"/>
        <v>0</v>
      </c>
      <c r="BX40" s="79">
        <f t="shared" si="10"/>
        <v>61400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61400</v>
      </c>
      <c r="BM42" s="78">
        <f t="shared" si="12"/>
        <v>0</v>
      </c>
      <c r="BN42" s="77">
        <f t="shared" si="12"/>
        <v>61400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61400</v>
      </c>
      <c r="BW42" s="77">
        <f>BW38+BW39+BW40+BW41</f>
        <v>0</v>
      </c>
      <c r="BX42" s="95">
        <f>BX38+BX39+BX40+BX41</f>
        <v>61400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288000</v>
      </c>
      <c r="BS49" s="89">
        <v>0</v>
      </c>
      <c r="BT49" s="101">
        <v>295899.98</v>
      </c>
      <c r="BU49" s="76"/>
      <c r="BV49" s="85">
        <f aca="true" t="shared" si="15" ref="BV49:BX50">D49+G49+J49+M49+P49+S49+V49+Y49+AB49+AE49+AH49+AK49+AN49+AQ49+AT49+AW49+AZ49+BC49+BF49+BI49+BL49+BO49+BR49</f>
        <v>288000</v>
      </c>
      <c r="BW49" s="77">
        <f t="shared" si="15"/>
        <v>0</v>
      </c>
      <c r="BX49" s="79">
        <f t="shared" si="15"/>
        <v>295899.98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9500</v>
      </c>
      <c r="BS50" s="89">
        <v>0</v>
      </c>
      <c r="BT50" s="101">
        <v>25911.6</v>
      </c>
      <c r="BU50" s="76"/>
      <c r="BV50" s="85">
        <f t="shared" si="15"/>
        <v>9500</v>
      </c>
      <c r="BW50" s="77">
        <f t="shared" si="15"/>
        <v>0</v>
      </c>
      <c r="BX50" s="79">
        <f t="shared" si="15"/>
        <v>25911.6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297500</v>
      </c>
      <c r="BS51" s="78">
        <f>BS49+BS50</f>
        <v>0</v>
      </c>
      <c r="BT51" s="77">
        <f>BT49+BT50</f>
        <v>321811.57999999996</v>
      </c>
      <c r="BU51" s="85"/>
      <c r="BV51" s="85">
        <f>BV49+BV50</f>
        <v>297500</v>
      </c>
      <c r="BW51" s="77">
        <f>BW49+BW50</f>
        <v>0</v>
      </c>
      <c r="BX51" s="95">
        <f>BX49+BX50</f>
        <v>321811.57999999996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891220</v>
      </c>
      <c r="E53" s="86">
        <f t="shared" si="18"/>
        <v>0</v>
      </c>
      <c r="F53" s="86">
        <f t="shared" si="18"/>
        <v>973060.77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6400</v>
      </c>
      <c r="K53" s="86">
        <f t="shared" si="18"/>
        <v>0</v>
      </c>
      <c r="L53" s="86">
        <f t="shared" si="18"/>
        <v>7097.6900000000005</v>
      </c>
      <c r="M53" s="86">
        <f t="shared" si="18"/>
        <v>591925.47</v>
      </c>
      <c r="N53" s="86">
        <f t="shared" si="18"/>
        <v>0</v>
      </c>
      <c r="O53" s="86">
        <f t="shared" si="18"/>
        <v>705594.82</v>
      </c>
      <c r="P53" s="86">
        <f t="shared" si="18"/>
        <v>5500</v>
      </c>
      <c r="Q53" s="86">
        <f t="shared" si="18"/>
        <v>0</v>
      </c>
      <c r="R53" s="86">
        <f t="shared" si="18"/>
        <v>7122.32</v>
      </c>
      <c r="S53" s="86">
        <f t="shared" si="18"/>
        <v>13500</v>
      </c>
      <c r="T53" s="86">
        <f t="shared" si="18"/>
        <v>0</v>
      </c>
      <c r="U53" s="86">
        <f t="shared" si="18"/>
        <v>9939.64</v>
      </c>
      <c r="V53" s="86">
        <f t="shared" si="18"/>
        <v>18000</v>
      </c>
      <c r="W53" s="86">
        <f t="shared" si="18"/>
        <v>0</v>
      </c>
      <c r="X53" s="86">
        <f t="shared" si="18"/>
        <v>18998.059999999998</v>
      </c>
      <c r="Y53" s="86">
        <f t="shared" si="18"/>
        <v>2000</v>
      </c>
      <c r="Z53" s="86">
        <f t="shared" si="18"/>
        <v>0</v>
      </c>
      <c r="AA53" s="86">
        <f t="shared" si="18"/>
        <v>6591.05</v>
      </c>
      <c r="AB53" s="86">
        <f t="shared" si="18"/>
        <v>131700</v>
      </c>
      <c r="AC53" s="86">
        <f t="shared" si="18"/>
        <v>0</v>
      </c>
      <c r="AD53" s="86">
        <f t="shared" si="18"/>
        <v>166585.02000000002</v>
      </c>
      <c r="AE53" s="86">
        <f t="shared" si="18"/>
        <v>285368.44</v>
      </c>
      <c r="AF53" s="86">
        <f t="shared" si="18"/>
        <v>0</v>
      </c>
      <c r="AG53" s="86">
        <f t="shared" si="18"/>
        <v>382681.29000000004</v>
      </c>
      <c r="AH53" s="86">
        <f t="shared" si="18"/>
        <v>800</v>
      </c>
      <c r="AI53" s="86">
        <f t="shared" si="18"/>
        <v>0</v>
      </c>
      <c r="AJ53" s="86">
        <f aca="true" t="shared" si="19" ref="AJ53:BT53">AJ20+AJ28+AJ35+AJ42+AJ46+AJ51</f>
        <v>9250</v>
      </c>
      <c r="AK53" s="86">
        <f t="shared" si="19"/>
        <v>163088.88</v>
      </c>
      <c r="AL53" s="86">
        <f t="shared" si="19"/>
        <v>0</v>
      </c>
      <c r="AM53" s="86">
        <f t="shared" si="19"/>
        <v>238567.89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18675</v>
      </c>
      <c r="BJ53" s="86">
        <f t="shared" si="19"/>
        <v>0</v>
      </c>
      <c r="BK53" s="86">
        <f t="shared" si="19"/>
        <v>5900</v>
      </c>
      <c r="BL53" s="86">
        <f t="shared" si="19"/>
        <v>121675</v>
      </c>
      <c r="BM53" s="86">
        <f t="shared" si="19"/>
        <v>0</v>
      </c>
      <c r="BN53" s="86">
        <f t="shared" si="19"/>
        <v>121675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297500</v>
      </c>
      <c r="BS53" s="86">
        <f t="shared" si="19"/>
        <v>0</v>
      </c>
      <c r="BT53" s="86">
        <f t="shared" si="19"/>
        <v>321811.57999999996</v>
      </c>
      <c r="BU53" s="86">
        <f>BU8</f>
        <v>0</v>
      </c>
      <c r="BV53" s="102">
        <f>BV8+BV20+BV28+BV35+BV42+BV46+BV51</f>
        <v>2547352.79</v>
      </c>
      <c r="BW53" s="87">
        <f>BW20+BW28+BW35+BW42+BW46+BW51</f>
        <v>0</v>
      </c>
      <c r="BX53" s="87">
        <f>BX20+BX28+BX35+BX42+BX46+BX51</f>
        <v>2974875.130000001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325000</v>
      </c>
      <c r="E10" s="89">
        <v>0</v>
      </c>
      <c r="F10" s="90"/>
      <c r="G10" s="88"/>
      <c r="H10" s="89"/>
      <c r="I10" s="90"/>
      <c r="J10" s="97">
        <v>5800</v>
      </c>
      <c r="K10" s="89">
        <v>0</v>
      </c>
      <c r="L10" s="101"/>
      <c r="M10" s="91">
        <v>25500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356300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31300</v>
      </c>
      <c r="E11" s="89">
        <v>0</v>
      </c>
      <c r="F11" s="90"/>
      <c r="G11" s="88"/>
      <c r="H11" s="89"/>
      <c r="I11" s="90"/>
      <c r="J11" s="97">
        <v>500</v>
      </c>
      <c r="K11" s="89">
        <v>0</v>
      </c>
      <c r="L11" s="101"/>
      <c r="M11" s="91">
        <v>2000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33800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230100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38900</v>
      </c>
      <c r="N12" s="89">
        <v>0</v>
      </c>
      <c r="O12" s="90"/>
      <c r="P12" s="91">
        <v>3000</v>
      </c>
      <c r="Q12" s="89">
        <v>0</v>
      </c>
      <c r="R12" s="90"/>
      <c r="S12" s="91">
        <v>3500</v>
      </c>
      <c r="T12" s="89">
        <v>0</v>
      </c>
      <c r="U12" s="90"/>
      <c r="V12" s="91">
        <v>2500</v>
      </c>
      <c r="W12" s="89">
        <v>0</v>
      </c>
      <c r="X12" s="90"/>
      <c r="Y12" s="91">
        <v>2000</v>
      </c>
      <c r="Z12" s="89">
        <v>0</v>
      </c>
      <c r="AA12" s="90"/>
      <c r="AB12" s="91">
        <v>8800</v>
      </c>
      <c r="AC12" s="89">
        <v>0</v>
      </c>
      <c r="AD12" s="90"/>
      <c r="AE12" s="91">
        <v>75000</v>
      </c>
      <c r="AF12" s="89">
        <v>0</v>
      </c>
      <c r="AG12" s="90"/>
      <c r="AH12" s="91"/>
      <c r="AI12" s="89"/>
      <c r="AJ12" s="90"/>
      <c r="AK12" s="91">
        <v>15500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379300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38600</v>
      </c>
      <c r="E13" s="89">
        <v>0</v>
      </c>
      <c r="F13" s="90"/>
      <c r="G13" s="88"/>
      <c r="H13" s="89"/>
      <c r="I13" s="90"/>
      <c r="J13" s="97">
        <v>100</v>
      </c>
      <c r="K13" s="89">
        <v>0</v>
      </c>
      <c r="L13" s="101"/>
      <c r="M13" s="91">
        <v>800</v>
      </c>
      <c r="N13" s="89">
        <v>0</v>
      </c>
      <c r="O13" s="90"/>
      <c r="P13" s="91"/>
      <c r="Q13" s="89"/>
      <c r="R13" s="90"/>
      <c r="S13" s="91"/>
      <c r="T13" s="89"/>
      <c r="U13" s="90"/>
      <c r="V13" s="91">
        <v>15500</v>
      </c>
      <c r="W13" s="89">
        <v>0</v>
      </c>
      <c r="X13" s="90"/>
      <c r="Y13" s="91"/>
      <c r="Z13" s="89"/>
      <c r="AA13" s="90"/>
      <c r="AB13" s="91">
        <v>120400</v>
      </c>
      <c r="AC13" s="89">
        <v>0</v>
      </c>
      <c r="AD13" s="90"/>
      <c r="AE13" s="91">
        <v>0</v>
      </c>
      <c r="AF13" s="89">
        <v>0</v>
      </c>
      <c r="AG13" s="90"/>
      <c r="AH13" s="91">
        <v>500</v>
      </c>
      <c r="AI13" s="89">
        <v>0</v>
      </c>
      <c r="AJ13" s="90"/>
      <c r="AK13" s="91">
        <v>117600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293500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56950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56950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12500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12500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30550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>
        <v>300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19200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50050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668050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6400</v>
      </c>
      <c r="K20" s="78">
        <f t="shared" si="1"/>
        <v>0</v>
      </c>
      <c r="L20" s="77">
        <f t="shared" si="1"/>
        <v>0</v>
      </c>
      <c r="M20" s="98">
        <f t="shared" si="1"/>
        <v>67200</v>
      </c>
      <c r="N20" s="78">
        <f t="shared" si="1"/>
        <v>0</v>
      </c>
      <c r="O20" s="77">
        <f t="shared" si="1"/>
        <v>0</v>
      </c>
      <c r="P20" s="98">
        <f t="shared" si="1"/>
        <v>3000</v>
      </c>
      <c r="Q20" s="78">
        <f t="shared" si="1"/>
        <v>0</v>
      </c>
      <c r="R20" s="77">
        <f t="shared" si="1"/>
        <v>0</v>
      </c>
      <c r="S20" s="98">
        <f t="shared" si="1"/>
        <v>3500</v>
      </c>
      <c r="T20" s="78">
        <f t="shared" si="1"/>
        <v>0</v>
      </c>
      <c r="U20" s="77">
        <f t="shared" si="1"/>
        <v>0</v>
      </c>
      <c r="V20" s="98">
        <f t="shared" si="1"/>
        <v>18000</v>
      </c>
      <c r="W20" s="78">
        <f t="shared" si="1"/>
        <v>0</v>
      </c>
      <c r="X20" s="77">
        <f t="shared" si="1"/>
        <v>0</v>
      </c>
      <c r="Y20" s="98">
        <f t="shared" si="1"/>
        <v>2000</v>
      </c>
      <c r="Z20" s="78">
        <f t="shared" si="1"/>
        <v>0</v>
      </c>
      <c r="AA20" s="77">
        <f t="shared" si="1"/>
        <v>0</v>
      </c>
      <c r="AB20" s="98">
        <f t="shared" si="1"/>
        <v>129200</v>
      </c>
      <c r="AC20" s="78">
        <f t="shared" si="1"/>
        <v>0</v>
      </c>
      <c r="AD20" s="77">
        <f t="shared" si="1"/>
        <v>0</v>
      </c>
      <c r="AE20" s="98">
        <f t="shared" si="1"/>
        <v>75000</v>
      </c>
      <c r="AF20" s="78">
        <f t="shared" si="1"/>
        <v>0</v>
      </c>
      <c r="AG20" s="77">
        <f t="shared" si="1"/>
        <v>0</v>
      </c>
      <c r="AH20" s="98">
        <f t="shared" si="1"/>
        <v>800</v>
      </c>
      <c r="AI20" s="78">
        <f t="shared" si="1"/>
        <v>0</v>
      </c>
      <c r="AJ20" s="77">
        <f t="shared" si="1"/>
        <v>0</v>
      </c>
      <c r="AK20" s="98">
        <f t="shared" si="1"/>
        <v>133100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19200</v>
      </c>
      <c r="BJ20" s="78">
        <f t="shared" si="1"/>
        <v>0</v>
      </c>
      <c r="BK20" s="77">
        <f t="shared" si="1"/>
        <v>0</v>
      </c>
      <c r="BL20" s="98">
        <f t="shared" si="1"/>
        <v>56950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1182400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111500</v>
      </c>
      <c r="AF24" s="89">
        <v>0</v>
      </c>
      <c r="AG24" s="101"/>
      <c r="AH24" s="97">
        <v>0</v>
      </c>
      <c r="AI24" s="89">
        <v>0</v>
      </c>
      <c r="AJ24" s="101"/>
      <c r="AK24" s="97">
        <v>5000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116500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111500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116500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61400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61400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61400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61400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288000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288000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9500</v>
      </c>
      <c r="BS50" s="89">
        <v>0</v>
      </c>
      <c r="BT50" s="101"/>
      <c r="BU50" s="76"/>
      <c r="BV50" s="85">
        <f t="shared" si="9"/>
        <v>9500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297500</v>
      </c>
      <c r="BS51" s="78">
        <f>BS49+BS50</f>
        <v>0</v>
      </c>
      <c r="BT51" s="77">
        <f>BT49+BT50</f>
        <v>0</v>
      </c>
      <c r="BU51" s="85"/>
      <c r="BV51" s="85">
        <f>BV49+BV50</f>
        <v>297500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668050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6400</v>
      </c>
      <c r="K53" s="86">
        <f t="shared" si="11"/>
        <v>0</v>
      </c>
      <c r="L53" s="86">
        <f t="shared" si="11"/>
        <v>0</v>
      </c>
      <c r="M53" s="86">
        <f t="shared" si="11"/>
        <v>67200</v>
      </c>
      <c r="N53" s="86">
        <f t="shared" si="11"/>
        <v>0</v>
      </c>
      <c r="O53" s="86">
        <f t="shared" si="11"/>
        <v>0</v>
      </c>
      <c r="P53" s="86">
        <f t="shared" si="11"/>
        <v>3000</v>
      </c>
      <c r="Q53" s="86">
        <f t="shared" si="11"/>
        <v>0</v>
      </c>
      <c r="R53" s="86">
        <f t="shared" si="11"/>
        <v>0</v>
      </c>
      <c r="S53" s="86">
        <f t="shared" si="11"/>
        <v>3500</v>
      </c>
      <c r="T53" s="86">
        <f t="shared" si="11"/>
        <v>0</v>
      </c>
      <c r="U53" s="86">
        <f t="shared" si="11"/>
        <v>0</v>
      </c>
      <c r="V53" s="86">
        <f t="shared" si="11"/>
        <v>18000</v>
      </c>
      <c r="W53" s="86">
        <f t="shared" si="11"/>
        <v>0</v>
      </c>
      <c r="X53" s="86">
        <f t="shared" si="11"/>
        <v>0</v>
      </c>
      <c r="Y53" s="86">
        <f t="shared" si="11"/>
        <v>2000</v>
      </c>
      <c r="Z53" s="86">
        <f t="shared" si="11"/>
        <v>0</v>
      </c>
      <c r="AA53" s="86">
        <f t="shared" si="11"/>
        <v>0</v>
      </c>
      <c r="AB53" s="86">
        <f t="shared" si="11"/>
        <v>129200</v>
      </c>
      <c r="AC53" s="86">
        <f t="shared" si="11"/>
        <v>0</v>
      </c>
      <c r="AD53" s="86">
        <f t="shared" si="11"/>
        <v>0</v>
      </c>
      <c r="AE53" s="86">
        <f t="shared" si="11"/>
        <v>186500</v>
      </c>
      <c r="AF53" s="86">
        <f t="shared" si="11"/>
        <v>0</v>
      </c>
      <c r="AG53" s="86">
        <f t="shared" si="11"/>
        <v>0</v>
      </c>
      <c r="AH53" s="86">
        <f t="shared" si="11"/>
        <v>800</v>
      </c>
      <c r="AI53" s="86">
        <f t="shared" si="11"/>
        <v>0</v>
      </c>
      <c r="AJ53" s="86">
        <f t="shared" si="11"/>
        <v>0</v>
      </c>
      <c r="AK53" s="86">
        <f t="shared" si="11"/>
        <v>138100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19200</v>
      </c>
      <c r="BJ53" s="86">
        <f t="shared" si="11"/>
        <v>0</v>
      </c>
      <c r="BK53" s="86">
        <f t="shared" si="11"/>
        <v>0</v>
      </c>
      <c r="BL53" s="86">
        <f t="shared" si="11"/>
        <v>118350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297500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1657800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325000</v>
      </c>
      <c r="E10" s="89">
        <v>0</v>
      </c>
      <c r="F10" s="90"/>
      <c r="G10" s="88"/>
      <c r="H10" s="89"/>
      <c r="I10" s="90"/>
      <c r="J10" s="97">
        <v>5800</v>
      </c>
      <c r="K10" s="89">
        <v>0</v>
      </c>
      <c r="L10" s="101"/>
      <c r="M10" s="91">
        <v>25500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356300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31300</v>
      </c>
      <c r="E11" s="89">
        <v>0</v>
      </c>
      <c r="F11" s="90"/>
      <c r="G11" s="88"/>
      <c r="H11" s="89"/>
      <c r="I11" s="90"/>
      <c r="J11" s="97">
        <v>500</v>
      </c>
      <c r="K11" s="89">
        <v>0</v>
      </c>
      <c r="L11" s="101"/>
      <c r="M11" s="91">
        <v>2000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33800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190600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38900</v>
      </c>
      <c r="N12" s="89">
        <v>0</v>
      </c>
      <c r="O12" s="90"/>
      <c r="P12" s="91">
        <v>3000</v>
      </c>
      <c r="Q12" s="89">
        <v>0</v>
      </c>
      <c r="R12" s="90"/>
      <c r="S12" s="91">
        <v>3500</v>
      </c>
      <c r="T12" s="89">
        <v>0</v>
      </c>
      <c r="U12" s="90"/>
      <c r="V12" s="91">
        <v>2500</v>
      </c>
      <c r="W12" s="89">
        <v>0</v>
      </c>
      <c r="X12" s="90"/>
      <c r="Y12" s="91">
        <v>2000</v>
      </c>
      <c r="Z12" s="89">
        <v>0</v>
      </c>
      <c r="AA12" s="90"/>
      <c r="AB12" s="91">
        <v>8800</v>
      </c>
      <c r="AC12" s="89">
        <v>0</v>
      </c>
      <c r="AD12" s="90"/>
      <c r="AE12" s="91">
        <v>75000</v>
      </c>
      <c r="AF12" s="89">
        <v>0</v>
      </c>
      <c r="AG12" s="90"/>
      <c r="AH12" s="91"/>
      <c r="AI12" s="89"/>
      <c r="AJ12" s="90"/>
      <c r="AK12" s="91">
        <v>15500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339800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38600</v>
      </c>
      <c r="E13" s="89">
        <v>0</v>
      </c>
      <c r="F13" s="90"/>
      <c r="G13" s="88"/>
      <c r="H13" s="89"/>
      <c r="I13" s="90"/>
      <c r="J13" s="97">
        <v>100</v>
      </c>
      <c r="K13" s="89">
        <v>0</v>
      </c>
      <c r="L13" s="101"/>
      <c r="M13" s="91">
        <v>800</v>
      </c>
      <c r="N13" s="89">
        <v>0</v>
      </c>
      <c r="O13" s="90"/>
      <c r="P13" s="91"/>
      <c r="Q13" s="89"/>
      <c r="R13" s="90"/>
      <c r="S13" s="91"/>
      <c r="T13" s="89"/>
      <c r="U13" s="90"/>
      <c r="V13" s="91">
        <v>15500</v>
      </c>
      <c r="W13" s="89">
        <v>0</v>
      </c>
      <c r="X13" s="90"/>
      <c r="Y13" s="91"/>
      <c r="Z13" s="89"/>
      <c r="AA13" s="90"/>
      <c r="AB13" s="91">
        <v>120400</v>
      </c>
      <c r="AC13" s="89">
        <v>0</v>
      </c>
      <c r="AD13" s="90"/>
      <c r="AE13" s="91">
        <v>0</v>
      </c>
      <c r="AF13" s="89">
        <v>0</v>
      </c>
      <c r="AG13" s="90"/>
      <c r="AH13" s="91">
        <v>500</v>
      </c>
      <c r="AI13" s="89">
        <v>0</v>
      </c>
      <c r="AJ13" s="90"/>
      <c r="AK13" s="91">
        <v>117600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293500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53400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53400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12500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12500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30550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>
        <v>300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19150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50000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628550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6400</v>
      </c>
      <c r="K20" s="78">
        <f t="shared" si="1"/>
        <v>0</v>
      </c>
      <c r="L20" s="77">
        <f t="shared" si="1"/>
        <v>0</v>
      </c>
      <c r="M20" s="98">
        <f t="shared" si="1"/>
        <v>67200</v>
      </c>
      <c r="N20" s="78">
        <f t="shared" si="1"/>
        <v>0</v>
      </c>
      <c r="O20" s="77">
        <f t="shared" si="1"/>
        <v>0</v>
      </c>
      <c r="P20" s="98">
        <f t="shared" si="1"/>
        <v>3000</v>
      </c>
      <c r="Q20" s="78">
        <f t="shared" si="1"/>
        <v>0</v>
      </c>
      <c r="R20" s="77">
        <f t="shared" si="1"/>
        <v>0</v>
      </c>
      <c r="S20" s="98">
        <f t="shared" si="1"/>
        <v>3500</v>
      </c>
      <c r="T20" s="78">
        <f t="shared" si="1"/>
        <v>0</v>
      </c>
      <c r="U20" s="77">
        <f t="shared" si="1"/>
        <v>0</v>
      </c>
      <c r="V20" s="98">
        <f t="shared" si="1"/>
        <v>18000</v>
      </c>
      <c r="W20" s="78">
        <f t="shared" si="1"/>
        <v>0</v>
      </c>
      <c r="X20" s="77">
        <f t="shared" si="1"/>
        <v>0</v>
      </c>
      <c r="Y20" s="98">
        <f t="shared" si="1"/>
        <v>2000</v>
      </c>
      <c r="Z20" s="78">
        <f t="shared" si="1"/>
        <v>0</v>
      </c>
      <c r="AA20" s="77">
        <f t="shared" si="1"/>
        <v>0</v>
      </c>
      <c r="AB20" s="98">
        <f t="shared" si="1"/>
        <v>129200</v>
      </c>
      <c r="AC20" s="78">
        <f t="shared" si="1"/>
        <v>0</v>
      </c>
      <c r="AD20" s="77">
        <f t="shared" si="1"/>
        <v>0</v>
      </c>
      <c r="AE20" s="98">
        <f t="shared" si="1"/>
        <v>75000</v>
      </c>
      <c r="AF20" s="78">
        <f t="shared" si="1"/>
        <v>0</v>
      </c>
      <c r="AG20" s="77">
        <f t="shared" si="1"/>
        <v>0</v>
      </c>
      <c r="AH20" s="98">
        <f t="shared" si="1"/>
        <v>800</v>
      </c>
      <c r="AI20" s="78">
        <f t="shared" si="1"/>
        <v>0</v>
      </c>
      <c r="AJ20" s="77">
        <f t="shared" si="1"/>
        <v>0</v>
      </c>
      <c r="AK20" s="98">
        <f t="shared" si="1"/>
        <v>133100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19150</v>
      </c>
      <c r="BJ20" s="78">
        <f t="shared" si="1"/>
        <v>0</v>
      </c>
      <c r="BK20" s="77">
        <f t="shared" si="1"/>
        <v>0</v>
      </c>
      <c r="BL20" s="98">
        <f t="shared" si="1"/>
        <v>53400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1139300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111500</v>
      </c>
      <c r="AF24" s="89">
        <v>0</v>
      </c>
      <c r="AG24" s="101"/>
      <c r="AH24" s="97">
        <v>0</v>
      </c>
      <c r="AI24" s="89">
        <v>0</v>
      </c>
      <c r="AJ24" s="101"/>
      <c r="AK24" s="97">
        <v>5000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116500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111500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116500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65000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65000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65000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65000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288000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288000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9500</v>
      </c>
      <c r="BS50" s="89">
        <v>0</v>
      </c>
      <c r="BT50" s="101"/>
      <c r="BU50" s="76"/>
      <c r="BV50" s="85">
        <f t="shared" si="9"/>
        <v>9500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297500</v>
      </c>
      <c r="BS51" s="78">
        <f>BS49+BS50</f>
        <v>0</v>
      </c>
      <c r="BT51" s="77">
        <f>BT49+BT50</f>
        <v>0</v>
      </c>
      <c r="BU51" s="85"/>
      <c r="BV51" s="85">
        <f>BV49+BV50</f>
        <v>297500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628550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6400</v>
      </c>
      <c r="K53" s="86">
        <f t="shared" si="11"/>
        <v>0</v>
      </c>
      <c r="L53" s="86">
        <f t="shared" si="11"/>
        <v>0</v>
      </c>
      <c r="M53" s="86">
        <f t="shared" si="11"/>
        <v>67200</v>
      </c>
      <c r="N53" s="86">
        <f t="shared" si="11"/>
        <v>0</v>
      </c>
      <c r="O53" s="86">
        <f t="shared" si="11"/>
        <v>0</v>
      </c>
      <c r="P53" s="86">
        <f t="shared" si="11"/>
        <v>3000</v>
      </c>
      <c r="Q53" s="86">
        <f t="shared" si="11"/>
        <v>0</v>
      </c>
      <c r="R53" s="86">
        <f t="shared" si="11"/>
        <v>0</v>
      </c>
      <c r="S53" s="86">
        <f t="shared" si="11"/>
        <v>3500</v>
      </c>
      <c r="T53" s="86">
        <f t="shared" si="11"/>
        <v>0</v>
      </c>
      <c r="U53" s="86">
        <f t="shared" si="11"/>
        <v>0</v>
      </c>
      <c r="V53" s="86">
        <f t="shared" si="11"/>
        <v>18000</v>
      </c>
      <c r="W53" s="86">
        <f t="shared" si="11"/>
        <v>0</v>
      </c>
      <c r="X53" s="86">
        <f t="shared" si="11"/>
        <v>0</v>
      </c>
      <c r="Y53" s="86">
        <f t="shared" si="11"/>
        <v>2000</v>
      </c>
      <c r="Z53" s="86">
        <f t="shared" si="11"/>
        <v>0</v>
      </c>
      <c r="AA53" s="86">
        <f t="shared" si="11"/>
        <v>0</v>
      </c>
      <c r="AB53" s="86">
        <f t="shared" si="11"/>
        <v>129200</v>
      </c>
      <c r="AC53" s="86">
        <f t="shared" si="11"/>
        <v>0</v>
      </c>
      <c r="AD53" s="86">
        <f t="shared" si="11"/>
        <v>0</v>
      </c>
      <c r="AE53" s="86">
        <f t="shared" si="11"/>
        <v>186500</v>
      </c>
      <c r="AF53" s="86">
        <f t="shared" si="11"/>
        <v>0</v>
      </c>
      <c r="AG53" s="86">
        <f t="shared" si="11"/>
        <v>0</v>
      </c>
      <c r="AH53" s="86">
        <f t="shared" si="11"/>
        <v>800</v>
      </c>
      <c r="AI53" s="86">
        <f t="shared" si="11"/>
        <v>0</v>
      </c>
      <c r="AJ53" s="86">
        <f t="shared" si="11"/>
        <v>0</v>
      </c>
      <c r="AK53" s="86">
        <f t="shared" si="11"/>
        <v>138100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19150</v>
      </c>
      <c r="BJ53" s="86">
        <f t="shared" si="11"/>
        <v>0</v>
      </c>
      <c r="BK53" s="86">
        <f t="shared" si="11"/>
        <v>0</v>
      </c>
      <c r="BL53" s="86">
        <f t="shared" si="11"/>
        <v>118400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297500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1618300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2017-05-11T13:18:16Z</dcterms:modified>
  <cp:category/>
  <cp:version/>
  <cp:contentType/>
  <cp:contentStatus/>
</cp:coreProperties>
</file>