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<sst xmlns="http://schemas.openxmlformats.org/spreadsheetml/2006/main" count="870" uniqueCount="151">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</sst>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208498.87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624506</v>
      </c>
      <c r="E10" s="45">
        <v>735265.95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324000</v>
      </c>
      <c r="E14" s="45">
        <v>324000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948506</v>
      </c>
      <c r="E16" s="51">
        <f>E10+E11+E12+E13+E14+E15</f>
        <v>1059265.95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95700</v>
      </c>
      <c r="E18" s="45">
        <v>121628.61</v>
      </c>
    </row>
    <row r="19" spans="2:5" ht="15">
      <c r="B19" s="13">
        <v>20102</v>
      </c>
      <c r="C19" s="54" t="s">
        <v>21</v>
      </c>
      <c r="D19" s="39">
        <v>8000</v>
      </c>
      <c r="E19" s="50">
        <v>8000</v>
      </c>
    </row>
    <row r="20" spans="2:5" ht="15">
      <c r="B20" s="13">
        <v>20103</v>
      </c>
      <c r="C20" s="54" t="s">
        <v>22</v>
      </c>
      <c r="D20" s="39">
        <v>500</v>
      </c>
      <c r="E20" s="59">
        <v>500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104200</v>
      </c>
      <c r="E23" s="51">
        <f>E18+E19+E20+E21+E22</f>
        <v>130128.61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110600</v>
      </c>
      <c r="E25" s="45">
        <v>125992.11</v>
      </c>
    </row>
    <row r="26" spans="2:5" ht="15">
      <c r="B26" s="13">
        <v>30200</v>
      </c>
      <c r="C26" s="54" t="s">
        <v>28</v>
      </c>
      <c r="D26" s="39">
        <v>1000</v>
      </c>
      <c r="E26" s="45">
        <v>1000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45100</v>
      </c>
      <c r="E29" s="50">
        <v>84525.17</v>
      </c>
    </row>
    <row r="30" spans="2:5" ht="15.75" thickBot="1">
      <c r="B30" s="16">
        <v>30000</v>
      </c>
      <c r="C30" s="15" t="s">
        <v>32</v>
      </c>
      <c r="D30" s="48">
        <f>D25+D26+D27+D28+D29</f>
        <v>157200</v>
      </c>
      <c r="E30" s="51">
        <f>E25+E26+E27+E28+E29</f>
        <v>212017.28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3045375</v>
      </c>
      <c r="E33" s="59">
        <v>3045375</v>
      </c>
    </row>
    <row r="34" spans="2:5" ht="15">
      <c r="B34" s="13">
        <v>40300</v>
      </c>
      <c r="C34" s="54" t="s">
        <v>37</v>
      </c>
      <c r="D34" s="61">
        <v>0</v>
      </c>
      <c r="E34" s="45">
        <v>154385.1</v>
      </c>
    </row>
    <row r="35" spans="2:5" ht="15">
      <c r="B35" s="13">
        <v>40400</v>
      </c>
      <c r="C35" s="54" t="s">
        <v>38</v>
      </c>
      <c r="D35" s="39">
        <v>5000</v>
      </c>
      <c r="E35" s="45">
        <v>5000</v>
      </c>
    </row>
    <row r="36" spans="2:5" ht="15">
      <c r="B36" s="13">
        <v>40500</v>
      </c>
      <c r="C36" s="54" t="s">
        <v>39</v>
      </c>
      <c r="D36" s="49">
        <v>97825</v>
      </c>
      <c r="E36" s="50">
        <v>97825</v>
      </c>
    </row>
    <row r="37" spans="2:5" ht="15.75" thickBot="1">
      <c r="B37" s="16">
        <v>40000</v>
      </c>
      <c r="C37" s="15" t="s">
        <v>40</v>
      </c>
      <c r="D37" s="48">
        <f>D32+D33+D34+D35+D36</f>
        <v>3148200</v>
      </c>
      <c r="E37" s="51">
        <f>E32+E33+E34+E35+E36</f>
        <v>3302585.1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220000</v>
      </c>
      <c r="E47" s="45">
        <v>220000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220000</v>
      </c>
      <c r="E49" s="51">
        <f>E45+E46+E47+E48</f>
        <v>220000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298000</v>
      </c>
      <c r="E54" s="45">
        <v>299134.58999999997</v>
      </c>
    </row>
    <row r="55" spans="2:5" ht="15">
      <c r="B55" s="13">
        <v>90200</v>
      </c>
      <c r="C55" s="54" t="s">
        <v>62</v>
      </c>
      <c r="D55" s="61">
        <v>12000</v>
      </c>
      <c r="E55" s="62">
        <v>18453</v>
      </c>
    </row>
    <row r="56" spans="2:5" ht="15.75" thickBot="1">
      <c r="B56" s="16">
        <v>90000</v>
      </c>
      <c r="C56" s="15" t="s">
        <v>63</v>
      </c>
      <c r="D56" s="48">
        <f>D54+D55</f>
        <v>310000</v>
      </c>
      <c r="E56" s="51">
        <f>E54+E55</f>
        <v>317587.58999999997</v>
      </c>
    </row>
    <row r="57" spans="2:5" ht="16.5" thickBot="1" thickTop="1">
      <c r="B57" s="109" t="s">
        <v>64</v>
      </c>
      <c r="C57" s="110"/>
      <c r="D57" s="52">
        <f>D16+D23+D30+D37+D43+D49+D52+D56</f>
        <v>4888106</v>
      </c>
      <c r="E57" s="55">
        <f>E16+E23+E30+E37+E43+E49+E52+E56</f>
        <v>5241584.53</v>
      </c>
    </row>
    <row r="58" spans="2:5" ht="16.5" thickBot="1" thickTop="1">
      <c r="B58" s="109" t="s">
        <v>65</v>
      </c>
      <c r="C58" s="110"/>
      <c r="D58" s="52">
        <f>D57+D5+D6+D7+D8</f>
        <v>4888106</v>
      </c>
      <c r="E58" s="55">
        <f>E57+E5+E6+E7+E8</f>
        <v>5450083.4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609506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315000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924506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87500</v>
      </c>
      <c r="E18" s="45"/>
    </row>
    <row r="19" spans="2:5" ht="15">
      <c r="B19" s="13">
        <v>20102</v>
      </c>
      <c r="C19" s="54" t="s">
        <v>21</v>
      </c>
      <c r="D19" s="39">
        <v>8000</v>
      </c>
      <c r="E19" s="50"/>
    </row>
    <row r="20" spans="2:5" ht="15">
      <c r="B20" s="13">
        <v>20103</v>
      </c>
      <c r="C20" s="54" t="s">
        <v>22</v>
      </c>
      <c r="D20" s="39">
        <v>500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114600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44600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160700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100000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298000</v>
      </c>
      <c r="E54" s="45"/>
    </row>
    <row r="55" spans="2:5" ht="15">
      <c r="B55" s="13">
        <v>90200</v>
      </c>
      <c r="C55" s="54" t="s">
        <v>62</v>
      </c>
      <c r="D55" s="61">
        <v>12000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310000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1596206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1596206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609506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315000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924506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87500</v>
      </c>
      <c r="E18" s="45"/>
    </row>
    <row r="19" spans="2:5" ht="15">
      <c r="B19" s="13">
        <v>20102</v>
      </c>
      <c r="C19" s="54" t="s">
        <v>21</v>
      </c>
      <c r="D19" s="39">
        <v>8000</v>
      </c>
      <c r="E19" s="50"/>
    </row>
    <row r="20" spans="2:5" ht="15">
      <c r="B20" s="13">
        <v>20103</v>
      </c>
      <c r="C20" s="54" t="s">
        <v>22</v>
      </c>
      <c r="D20" s="39">
        <v>500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114600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44600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160700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100000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298000</v>
      </c>
      <c r="E54" s="45"/>
    </row>
    <row r="55" spans="2:5" ht="15">
      <c r="B55" s="13">
        <v>90200</v>
      </c>
      <c r="C55" s="54" t="s">
        <v>62</v>
      </c>
      <c r="D55" s="61">
        <v>12000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310000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1596206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1596206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310100</v>
      </c>
      <c r="E10" s="89">
        <v>0</v>
      </c>
      <c r="F10" s="90">
        <v>325277.85</v>
      </c>
      <c r="G10" s="88"/>
      <c r="H10" s="89"/>
      <c r="I10" s="90"/>
      <c r="J10" s="97">
        <v>7300</v>
      </c>
      <c r="K10" s="89">
        <v>0</v>
      </c>
      <c r="L10" s="101">
        <v>7645.41</v>
      </c>
      <c r="M10" s="91">
        <v>26200</v>
      </c>
      <c r="N10" s="89">
        <v>0</v>
      </c>
      <c r="O10" s="90">
        <v>26200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343600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359123.25999999995</v>
      </c>
    </row>
    <row r="11" spans="2:76" ht="15">
      <c r="B11" s="13">
        <v>102</v>
      </c>
      <c r="C11" s="25" t="s">
        <v>92</v>
      </c>
      <c r="D11" s="88">
        <v>29950</v>
      </c>
      <c r="E11" s="89">
        <v>0</v>
      </c>
      <c r="F11" s="90">
        <v>30612</v>
      </c>
      <c r="G11" s="88"/>
      <c r="H11" s="89"/>
      <c r="I11" s="90"/>
      <c r="J11" s="97">
        <v>500</v>
      </c>
      <c r="K11" s="89">
        <v>0</v>
      </c>
      <c r="L11" s="101">
        <v>500</v>
      </c>
      <c r="M11" s="91">
        <v>2100</v>
      </c>
      <c r="N11" s="89">
        <v>0</v>
      </c>
      <c r="O11" s="90">
        <v>2100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32550</v>
      </c>
      <c r="BW11" s="77">
        <f t="shared" si="1"/>
        <v>0</v>
      </c>
      <c r="BX11" s="79">
        <f t="shared" si="2"/>
        <v>33212</v>
      </c>
    </row>
    <row r="12" spans="2:76" ht="15">
      <c r="B12" s="13">
        <v>103</v>
      </c>
      <c r="C12" s="25" t="s">
        <v>93</v>
      </c>
      <c r="D12" s="88">
        <v>187740</v>
      </c>
      <c r="E12" s="89">
        <v>0</v>
      </c>
      <c r="F12" s="90">
        <v>333739.04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42500</v>
      </c>
      <c r="N12" s="89">
        <v>0</v>
      </c>
      <c r="O12" s="90">
        <v>51921.13</v>
      </c>
      <c r="P12" s="91">
        <v>2739.4</v>
      </c>
      <c r="Q12" s="89">
        <v>0</v>
      </c>
      <c r="R12" s="90">
        <v>3939.4</v>
      </c>
      <c r="S12" s="91">
        <v>3500</v>
      </c>
      <c r="T12" s="89">
        <v>0</v>
      </c>
      <c r="U12" s="90">
        <v>3841.45</v>
      </c>
      <c r="V12" s="91">
        <v>1500</v>
      </c>
      <c r="W12" s="89">
        <v>0</v>
      </c>
      <c r="X12" s="90">
        <v>2900</v>
      </c>
      <c r="Y12" s="91">
        <v>2000</v>
      </c>
      <c r="Z12" s="89">
        <v>0</v>
      </c>
      <c r="AA12" s="90">
        <v>6000</v>
      </c>
      <c r="AB12" s="91">
        <v>5050</v>
      </c>
      <c r="AC12" s="89">
        <v>0</v>
      </c>
      <c r="AD12" s="90">
        <v>5050</v>
      </c>
      <c r="AE12" s="91">
        <v>71200</v>
      </c>
      <c r="AF12" s="89">
        <v>0</v>
      </c>
      <c r="AG12" s="90">
        <v>86456.78</v>
      </c>
      <c r="AH12" s="91"/>
      <c r="AI12" s="89"/>
      <c r="AJ12" s="90"/>
      <c r="AK12" s="91">
        <v>18500</v>
      </c>
      <c r="AL12" s="89">
        <v>0</v>
      </c>
      <c r="AM12" s="90">
        <v>26423.04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334729.4</v>
      </c>
      <c r="BW12" s="77">
        <f t="shared" si="1"/>
        <v>0</v>
      </c>
      <c r="BX12" s="79">
        <f t="shared" si="2"/>
        <v>520270.84</v>
      </c>
    </row>
    <row r="13" spans="2:76" ht="15">
      <c r="B13" s="13">
        <v>104</v>
      </c>
      <c r="C13" s="25" t="s">
        <v>19</v>
      </c>
      <c r="D13" s="88">
        <v>40600</v>
      </c>
      <c r="E13" s="89">
        <v>0</v>
      </c>
      <c r="F13" s="90">
        <v>67455.02</v>
      </c>
      <c r="G13" s="88"/>
      <c r="H13" s="89"/>
      <c r="I13" s="90"/>
      <c r="J13" s="97">
        <v>100</v>
      </c>
      <c r="K13" s="89">
        <v>0</v>
      </c>
      <c r="L13" s="101">
        <v>100</v>
      </c>
      <c r="M13" s="91">
        <v>3300</v>
      </c>
      <c r="N13" s="89">
        <v>0</v>
      </c>
      <c r="O13" s="90">
        <v>3300</v>
      </c>
      <c r="P13" s="91"/>
      <c r="Q13" s="89"/>
      <c r="R13" s="90"/>
      <c r="S13" s="91">
        <v>0</v>
      </c>
      <c r="T13" s="89">
        <v>0</v>
      </c>
      <c r="U13" s="90">
        <v>0</v>
      </c>
      <c r="V13" s="91">
        <v>15500</v>
      </c>
      <c r="W13" s="89">
        <v>0</v>
      </c>
      <c r="X13" s="90">
        <v>16332</v>
      </c>
      <c r="Y13" s="91"/>
      <c r="Z13" s="89"/>
      <c r="AA13" s="90"/>
      <c r="AB13" s="91">
        <v>130900</v>
      </c>
      <c r="AC13" s="89">
        <v>0</v>
      </c>
      <c r="AD13" s="90">
        <v>155663.59</v>
      </c>
      <c r="AE13" s="91">
        <v>0</v>
      </c>
      <c r="AF13" s="89">
        <v>0</v>
      </c>
      <c r="AG13" s="90">
        <v>0</v>
      </c>
      <c r="AH13" s="91">
        <v>500</v>
      </c>
      <c r="AI13" s="89">
        <v>0</v>
      </c>
      <c r="AJ13" s="90">
        <v>8500</v>
      </c>
      <c r="AK13" s="91">
        <v>128400</v>
      </c>
      <c r="AL13" s="89">
        <v>0</v>
      </c>
      <c r="AM13" s="90">
        <v>193634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319300</v>
      </c>
      <c r="BW13" s="77">
        <f t="shared" si="1"/>
        <v>0</v>
      </c>
      <c r="BX13" s="79">
        <f t="shared" si="2"/>
        <v>444984.61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53400</v>
      </c>
      <c r="BM16" s="89">
        <v>0</v>
      </c>
      <c r="BN16" s="90">
        <v>53400</v>
      </c>
      <c r="BO16" s="91"/>
      <c r="BP16" s="89"/>
      <c r="BQ16" s="90"/>
      <c r="BR16" s="97"/>
      <c r="BS16" s="89"/>
      <c r="BT16" s="101"/>
      <c r="BU16" s="76"/>
      <c r="BV16" s="85">
        <f t="shared" si="0"/>
        <v>53400</v>
      </c>
      <c r="BW16" s="77">
        <f t="shared" si="1"/>
        <v>0</v>
      </c>
      <c r="BX16" s="79">
        <f t="shared" si="2"/>
        <v>53400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8000</v>
      </c>
      <c r="E18" s="89">
        <v>0</v>
      </c>
      <c r="F18" s="90">
        <v>8409.59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8000</v>
      </c>
      <c r="BW18" s="77">
        <f t="shared" si="1"/>
        <v>0</v>
      </c>
      <c r="BX18" s="79">
        <f t="shared" si="2"/>
        <v>8409.59</v>
      </c>
    </row>
    <row r="19" spans="2:76" ht="15">
      <c r="B19" s="13">
        <v>110</v>
      </c>
      <c r="C19" s="25" t="s">
        <v>98</v>
      </c>
      <c r="D19" s="88">
        <v>26550</v>
      </c>
      <c r="E19" s="89">
        <v>0</v>
      </c>
      <c r="F19" s="90">
        <v>26550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>
        <v>300</v>
      </c>
      <c r="AI19" s="89">
        <v>0</v>
      </c>
      <c r="AJ19" s="101">
        <v>300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17676.6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44526.6</v>
      </c>
      <c r="BW19" s="77">
        <f t="shared" si="1"/>
        <v>0</v>
      </c>
      <c r="BX19" s="79">
        <f t="shared" si="2"/>
        <v>36850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602940</v>
      </c>
      <c r="E20" s="78">
        <f t="shared" si="3"/>
        <v>0</v>
      </c>
      <c r="F20" s="79">
        <f t="shared" si="3"/>
        <v>792043.4999999999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7900</v>
      </c>
      <c r="K20" s="78">
        <f t="shared" si="3"/>
        <v>0</v>
      </c>
      <c r="L20" s="77">
        <f t="shared" si="3"/>
        <v>8245.41</v>
      </c>
      <c r="M20" s="98">
        <f t="shared" si="3"/>
        <v>74100</v>
      </c>
      <c r="N20" s="78">
        <f t="shared" si="3"/>
        <v>0</v>
      </c>
      <c r="O20" s="77">
        <f t="shared" si="3"/>
        <v>83521.13</v>
      </c>
      <c r="P20" s="98">
        <f t="shared" si="3"/>
        <v>2739.4</v>
      </c>
      <c r="Q20" s="78">
        <f t="shared" si="3"/>
        <v>0</v>
      </c>
      <c r="R20" s="77">
        <f t="shared" si="3"/>
        <v>3939.4</v>
      </c>
      <c r="S20" s="98">
        <f t="shared" si="3"/>
        <v>3500</v>
      </c>
      <c r="T20" s="78">
        <f t="shared" si="3"/>
        <v>0</v>
      </c>
      <c r="U20" s="77">
        <f t="shared" si="3"/>
        <v>3841.45</v>
      </c>
      <c r="V20" s="98">
        <f t="shared" si="3"/>
        <v>17000</v>
      </c>
      <c r="W20" s="78">
        <f t="shared" si="3"/>
        <v>0</v>
      </c>
      <c r="X20" s="77">
        <f t="shared" si="3"/>
        <v>19232</v>
      </c>
      <c r="Y20" s="98">
        <f t="shared" si="3"/>
        <v>2000</v>
      </c>
      <c r="Z20" s="78">
        <f t="shared" si="3"/>
        <v>0</v>
      </c>
      <c r="AA20" s="77">
        <f t="shared" si="3"/>
        <v>6000</v>
      </c>
      <c r="AB20" s="98">
        <f t="shared" si="3"/>
        <v>135950</v>
      </c>
      <c r="AC20" s="78">
        <f t="shared" si="3"/>
        <v>0</v>
      </c>
      <c r="AD20" s="77">
        <f t="shared" si="3"/>
        <v>160713.59</v>
      </c>
      <c r="AE20" s="98">
        <f t="shared" si="3"/>
        <v>71200</v>
      </c>
      <c r="AF20" s="78">
        <f t="shared" si="3"/>
        <v>0</v>
      </c>
      <c r="AG20" s="77">
        <f t="shared" si="3"/>
        <v>86456.78</v>
      </c>
      <c r="AH20" s="98">
        <f t="shared" si="3"/>
        <v>800</v>
      </c>
      <c r="AI20" s="78">
        <f t="shared" si="3"/>
        <v>0</v>
      </c>
      <c r="AJ20" s="77">
        <f t="shared" si="3"/>
        <v>8800</v>
      </c>
      <c r="AK20" s="98">
        <f t="shared" si="3"/>
        <v>146900</v>
      </c>
      <c r="AL20" s="78">
        <f t="shared" si="3"/>
        <v>0</v>
      </c>
      <c r="AM20" s="77">
        <f t="shared" si="3"/>
        <v>220057.04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17676.6</v>
      </c>
      <c r="BJ20" s="78">
        <f t="shared" si="3"/>
        <v>0</v>
      </c>
      <c r="BK20" s="77">
        <f t="shared" si="3"/>
        <v>10000</v>
      </c>
      <c r="BL20" s="98">
        <f t="shared" si="3"/>
        <v>53400</v>
      </c>
      <c r="BM20" s="78">
        <f t="shared" si="3"/>
        <v>0</v>
      </c>
      <c r="BN20" s="77">
        <f t="shared" si="3"/>
        <v>53400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1136106</v>
      </c>
      <c r="BW20" s="77">
        <f>BW10+BW11+BW12+BW13+BW14+BW15+BW16+BW17+BW18+BW19</f>
        <v>0</v>
      </c>
      <c r="BX20" s="95">
        <f>BX10+BX11+BX12+BX13+BX14+BX15+BX16+BX17+BX18+BX19</f>
        <v>1456250.3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255000</v>
      </c>
      <c r="E24" s="89">
        <v>0</v>
      </c>
      <c r="F24" s="90">
        <v>265570.48000000004</v>
      </c>
      <c r="G24" s="88"/>
      <c r="H24" s="89"/>
      <c r="I24" s="90"/>
      <c r="J24" s="97"/>
      <c r="K24" s="89"/>
      <c r="L24" s="101"/>
      <c r="M24" s="97">
        <v>1710000</v>
      </c>
      <c r="N24" s="89">
        <v>0</v>
      </c>
      <c r="O24" s="101">
        <v>1725010.48</v>
      </c>
      <c r="P24" s="97">
        <v>0</v>
      </c>
      <c r="Q24" s="89">
        <v>0</v>
      </c>
      <c r="R24" s="101">
        <v>3000</v>
      </c>
      <c r="S24" s="97">
        <v>256500</v>
      </c>
      <c r="T24" s="89">
        <v>0</v>
      </c>
      <c r="U24" s="101">
        <v>257774.9</v>
      </c>
      <c r="V24" s="97">
        <v>0</v>
      </c>
      <c r="W24" s="89">
        <v>0</v>
      </c>
      <c r="X24" s="101">
        <v>8238.25</v>
      </c>
      <c r="Y24" s="97">
        <v>800000</v>
      </c>
      <c r="Z24" s="89">
        <v>0</v>
      </c>
      <c r="AA24" s="101">
        <v>800000</v>
      </c>
      <c r="AB24" s="97">
        <v>239000</v>
      </c>
      <c r="AC24" s="89">
        <v>0</v>
      </c>
      <c r="AD24" s="101">
        <v>243000</v>
      </c>
      <c r="AE24" s="97">
        <v>112500</v>
      </c>
      <c r="AF24" s="89">
        <v>0</v>
      </c>
      <c r="AG24" s="101">
        <v>173903.72</v>
      </c>
      <c r="AH24" s="97">
        <v>0</v>
      </c>
      <c r="AI24" s="89">
        <v>0</v>
      </c>
      <c r="AJ24" s="101">
        <v>0</v>
      </c>
      <c r="AK24" s="97">
        <v>6700</v>
      </c>
      <c r="AL24" s="89">
        <v>0</v>
      </c>
      <c r="AM24" s="101">
        <v>36237.880000000005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3379700</v>
      </c>
      <c r="BW24" s="77">
        <f t="shared" si="4"/>
        <v>0</v>
      </c>
      <c r="BX24" s="79">
        <f t="shared" si="4"/>
        <v>3512735.71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1413.21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1413.21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255000</v>
      </c>
      <c r="E28" s="78">
        <f t="shared" si="5"/>
        <v>0</v>
      </c>
      <c r="F28" s="79">
        <f t="shared" si="5"/>
        <v>265570.48000000004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1710000</v>
      </c>
      <c r="N28" s="78">
        <f t="shared" si="5"/>
        <v>0</v>
      </c>
      <c r="O28" s="77">
        <f t="shared" si="5"/>
        <v>1725010.48</v>
      </c>
      <c r="P28" s="98">
        <f t="shared" si="5"/>
        <v>0</v>
      </c>
      <c r="Q28" s="78">
        <f t="shared" si="5"/>
        <v>0</v>
      </c>
      <c r="R28" s="77">
        <f t="shared" si="5"/>
        <v>3000</v>
      </c>
      <c r="S28" s="98">
        <f t="shared" si="5"/>
        <v>256500</v>
      </c>
      <c r="T28" s="78">
        <f t="shared" si="5"/>
        <v>0</v>
      </c>
      <c r="U28" s="77">
        <f t="shared" si="5"/>
        <v>257774.9</v>
      </c>
      <c r="V28" s="98">
        <f t="shared" si="5"/>
        <v>0</v>
      </c>
      <c r="W28" s="78">
        <f t="shared" si="5"/>
        <v>0</v>
      </c>
      <c r="X28" s="77">
        <f t="shared" si="5"/>
        <v>8238.25</v>
      </c>
      <c r="Y28" s="98">
        <f t="shared" si="5"/>
        <v>800000</v>
      </c>
      <c r="Z28" s="78">
        <f t="shared" si="5"/>
        <v>0</v>
      </c>
      <c r="AA28" s="77">
        <f t="shared" si="5"/>
        <v>800000</v>
      </c>
      <c r="AB28" s="98">
        <f t="shared" si="5"/>
        <v>239000</v>
      </c>
      <c r="AC28" s="78">
        <f t="shared" si="5"/>
        <v>0</v>
      </c>
      <c r="AD28" s="77">
        <f t="shared" si="5"/>
        <v>243000</v>
      </c>
      <c r="AE28" s="98">
        <f t="shared" si="5"/>
        <v>112500</v>
      </c>
      <c r="AF28" s="78">
        <f t="shared" si="5"/>
        <v>0</v>
      </c>
      <c r="AG28" s="77">
        <f t="shared" si="5"/>
        <v>175316.93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6700</v>
      </c>
      <c r="AL28" s="78">
        <f t="shared" si="6"/>
        <v>0</v>
      </c>
      <c r="AM28" s="77">
        <f t="shared" si="6"/>
        <v>36237.880000000005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3379700</v>
      </c>
      <c r="BW28" s="77">
        <f>BW23+BW24+BW25+BW26+BW27</f>
        <v>0</v>
      </c>
      <c r="BX28" s="95">
        <f>BX23+BX24+BX25+BX26+BX27</f>
        <v>3514148.92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62300</v>
      </c>
      <c r="BM40" s="89">
        <v>0</v>
      </c>
      <c r="BN40" s="101">
        <v>62300</v>
      </c>
      <c r="BO40" s="97"/>
      <c r="BP40" s="89"/>
      <c r="BQ40" s="101"/>
      <c r="BR40" s="97"/>
      <c r="BS40" s="89"/>
      <c r="BT40" s="101"/>
      <c r="BU40" s="76"/>
      <c r="BV40" s="85">
        <f t="shared" si="10"/>
        <v>62300</v>
      </c>
      <c r="BW40" s="77">
        <f t="shared" si="10"/>
        <v>0</v>
      </c>
      <c r="BX40" s="79">
        <f t="shared" si="10"/>
        <v>62300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62300</v>
      </c>
      <c r="BM42" s="78">
        <f t="shared" si="12"/>
        <v>0</v>
      </c>
      <c r="BN42" s="77">
        <f t="shared" si="12"/>
        <v>62300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62300</v>
      </c>
      <c r="BW42" s="77">
        <f>BW38+BW39+BW40+BW41</f>
        <v>0</v>
      </c>
      <c r="BX42" s="95">
        <f>BX38+BX39+BX40+BX41</f>
        <v>62300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298000</v>
      </c>
      <c r="BS49" s="89">
        <v>0</v>
      </c>
      <c r="BT49" s="101">
        <v>298634.59</v>
      </c>
      <c r="BU49" s="76"/>
      <c r="BV49" s="85">
        <f aca="true" t="shared" si="15" ref="BV49:BX50">D49+G49+J49+M49+P49+S49+V49+Y49+AB49+AE49+AH49+AK49+AN49+AQ49+AT49+AW49+AZ49+BC49+BF49+BI49+BL49+BO49+BR49</f>
        <v>298000</v>
      </c>
      <c r="BW49" s="77">
        <f t="shared" si="15"/>
        <v>0</v>
      </c>
      <c r="BX49" s="79">
        <f t="shared" si="15"/>
        <v>298634.59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>
        <v>29582.51</v>
      </c>
      <c r="BU50" s="76"/>
      <c r="BV50" s="85">
        <f t="shared" si="15"/>
        <v>12000</v>
      </c>
      <c r="BW50" s="77">
        <f t="shared" si="15"/>
        <v>0</v>
      </c>
      <c r="BX50" s="79">
        <f t="shared" si="15"/>
        <v>29582.51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310000</v>
      </c>
      <c r="BS51" s="78">
        <f>BS49+BS50</f>
        <v>0</v>
      </c>
      <c r="BT51" s="77">
        <f>BT49+BT50</f>
        <v>328217.10000000003</v>
      </c>
      <c r="BU51" s="85"/>
      <c r="BV51" s="85">
        <f>BV49+BV50</f>
        <v>310000</v>
      </c>
      <c r="BW51" s="77">
        <f>BW49+BW50</f>
        <v>0</v>
      </c>
      <c r="BX51" s="95">
        <f>BX49+BX50</f>
        <v>328217.10000000003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857940</v>
      </c>
      <c r="E53" s="86">
        <f t="shared" si="18"/>
        <v>0</v>
      </c>
      <c r="F53" s="86">
        <f t="shared" si="18"/>
        <v>1057613.98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7900</v>
      </c>
      <c r="K53" s="86">
        <f t="shared" si="18"/>
        <v>0</v>
      </c>
      <c r="L53" s="86">
        <f t="shared" si="18"/>
        <v>8245.41</v>
      </c>
      <c r="M53" s="86">
        <f t="shared" si="18"/>
        <v>1784100</v>
      </c>
      <c r="N53" s="86">
        <f t="shared" si="18"/>
        <v>0</v>
      </c>
      <c r="O53" s="86">
        <f t="shared" si="18"/>
        <v>1808531.6099999999</v>
      </c>
      <c r="P53" s="86">
        <f t="shared" si="18"/>
        <v>2739.4</v>
      </c>
      <c r="Q53" s="86">
        <f t="shared" si="18"/>
        <v>0</v>
      </c>
      <c r="R53" s="86">
        <f t="shared" si="18"/>
        <v>6939.4</v>
      </c>
      <c r="S53" s="86">
        <f t="shared" si="18"/>
        <v>260000</v>
      </c>
      <c r="T53" s="86">
        <f t="shared" si="18"/>
        <v>0</v>
      </c>
      <c r="U53" s="86">
        <f t="shared" si="18"/>
        <v>261616.35</v>
      </c>
      <c r="V53" s="86">
        <f t="shared" si="18"/>
        <v>17000</v>
      </c>
      <c r="W53" s="86">
        <f t="shared" si="18"/>
        <v>0</v>
      </c>
      <c r="X53" s="86">
        <f t="shared" si="18"/>
        <v>27470.25</v>
      </c>
      <c r="Y53" s="86">
        <f t="shared" si="18"/>
        <v>802000</v>
      </c>
      <c r="Z53" s="86">
        <f t="shared" si="18"/>
        <v>0</v>
      </c>
      <c r="AA53" s="86">
        <f t="shared" si="18"/>
        <v>806000</v>
      </c>
      <c r="AB53" s="86">
        <f t="shared" si="18"/>
        <v>374950</v>
      </c>
      <c r="AC53" s="86">
        <f t="shared" si="18"/>
        <v>0</v>
      </c>
      <c r="AD53" s="86">
        <f t="shared" si="18"/>
        <v>403713.58999999997</v>
      </c>
      <c r="AE53" s="86">
        <f t="shared" si="18"/>
        <v>183700</v>
      </c>
      <c r="AF53" s="86">
        <f t="shared" si="18"/>
        <v>0</v>
      </c>
      <c r="AG53" s="86">
        <f t="shared" si="18"/>
        <v>261773.71</v>
      </c>
      <c r="AH53" s="86">
        <f t="shared" si="18"/>
        <v>800</v>
      </c>
      <c r="AI53" s="86">
        <f t="shared" si="18"/>
        <v>0</v>
      </c>
      <c r="AJ53" s="86">
        <f aca="true" t="shared" si="19" ref="AJ53:BT53">AJ20+AJ28+AJ35+AJ42+AJ46+AJ51</f>
        <v>8800</v>
      </c>
      <c r="AK53" s="86">
        <f t="shared" si="19"/>
        <v>153600</v>
      </c>
      <c r="AL53" s="86">
        <f t="shared" si="19"/>
        <v>0</v>
      </c>
      <c r="AM53" s="86">
        <f t="shared" si="19"/>
        <v>256294.92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17676.6</v>
      </c>
      <c r="BJ53" s="86">
        <f t="shared" si="19"/>
        <v>0</v>
      </c>
      <c r="BK53" s="86">
        <f t="shared" si="19"/>
        <v>10000</v>
      </c>
      <c r="BL53" s="86">
        <f t="shared" si="19"/>
        <v>115700</v>
      </c>
      <c r="BM53" s="86">
        <f t="shared" si="19"/>
        <v>0</v>
      </c>
      <c r="BN53" s="86">
        <f t="shared" si="19"/>
        <v>115700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310000</v>
      </c>
      <c r="BS53" s="86">
        <f t="shared" si="19"/>
        <v>0</v>
      </c>
      <c r="BT53" s="86">
        <f t="shared" si="19"/>
        <v>328217.10000000003</v>
      </c>
      <c r="BU53" s="86">
        <f>BU8</f>
        <v>0</v>
      </c>
      <c r="BV53" s="102">
        <f>BV8+BV20+BV28+BV35+BV42+BV46+BV51</f>
        <v>4888106</v>
      </c>
      <c r="BW53" s="87">
        <f>BW20+BW28+BW35+BW42+BW46+BW51</f>
        <v>0</v>
      </c>
      <c r="BX53" s="87">
        <f>BX20+BX28+BX35+BX42+BX46+BX51</f>
        <v>5360916.319999999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309100</v>
      </c>
      <c r="E10" s="89">
        <v>0</v>
      </c>
      <c r="F10" s="90"/>
      <c r="G10" s="88"/>
      <c r="H10" s="89"/>
      <c r="I10" s="90"/>
      <c r="J10" s="97">
        <v>7300</v>
      </c>
      <c r="K10" s="89">
        <v>0</v>
      </c>
      <c r="L10" s="101"/>
      <c r="M10" s="91">
        <v>26200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342600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29950</v>
      </c>
      <c r="E11" s="89">
        <v>0</v>
      </c>
      <c r="F11" s="90"/>
      <c r="G11" s="88"/>
      <c r="H11" s="89"/>
      <c r="I11" s="90"/>
      <c r="J11" s="97">
        <v>500</v>
      </c>
      <c r="K11" s="89">
        <v>0</v>
      </c>
      <c r="L11" s="101"/>
      <c r="M11" s="91">
        <v>2100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189240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43500</v>
      </c>
      <c r="N12" s="89">
        <v>0</v>
      </c>
      <c r="O12" s="90"/>
      <c r="P12" s="91">
        <v>2998.0299999999997</v>
      </c>
      <c r="Q12" s="89">
        <v>0</v>
      </c>
      <c r="R12" s="90"/>
      <c r="S12" s="91">
        <v>3500</v>
      </c>
      <c r="T12" s="89">
        <v>0</v>
      </c>
      <c r="U12" s="90"/>
      <c r="V12" s="91">
        <v>1500</v>
      </c>
      <c r="W12" s="89">
        <v>0</v>
      </c>
      <c r="X12" s="90"/>
      <c r="Y12" s="91">
        <v>2000</v>
      </c>
      <c r="Z12" s="89">
        <v>0</v>
      </c>
      <c r="AA12" s="90"/>
      <c r="AB12" s="91">
        <v>4900</v>
      </c>
      <c r="AC12" s="89">
        <v>0</v>
      </c>
      <c r="AD12" s="90"/>
      <c r="AE12" s="91">
        <v>72200</v>
      </c>
      <c r="AF12" s="89">
        <v>0</v>
      </c>
      <c r="AG12" s="90"/>
      <c r="AH12" s="91"/>
      <c r="AI12" s="89"/>
      <c r="AJ12" s="90"/>
      <c r="AK12" s="91">
        <v>16500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336338.03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40600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800</v>
      </c>
      <c r="N13" s="89">
        <v>0</v>
      </c>
      <c r="O13" s="90"/>
      <c r="P13" s="91"/>
      <c r="Q13" s="89"/>
      <c r="R13" s="90"/>
      <c r="S13" s="91">
        <v>0</v>
      </c>
      <c r="T13" s="89">
        <v>0</v>
      </c>
      <c r="U13" s="90"/>
      <c r="V13" s="91">
        <v>15500</v>
      </c>
      <c r="W13" s="89">
        <v>0</v>
      </c>
      <c r="X13" s="90"/>
      <c r="Y13" s="91"/>
      <c r="Z13" s="89"/>
      <c r="AA13" s="90"/>
      <c r="AB13" s="91">
        <v>130900</v>
      </c>
      <c r="AC13" s="89">
        <v>0</v>
      </c>
      <c r="AD13" s="90"/>
      <c r="AE13" s="91">
        <v>0</v>
      </c>
      <c r="AF13" s="89">
        <v>0</v>
      </c>
      <c r="AG13" s="90"/>
      <c r="AH13" s="91">
        <v>500</v>
      </c>
      <c r="AI13" s="89">
        <v>0</v>
      </c>
      <c r="AJ13" s="90"/>
      <c r="AK13" s="91">
        <v>118700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307100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50200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50200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26550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>
        <v>300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20167.97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47017.97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603440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7900</v>
      </c>
      <c r="K20" s="78">
        <f t="shared" si="1"/>
        <v>0</v>
      </c>
      <c r="L20" s="77">
        <f t="shared" si="1"/>
        <v>0</v>
      </c>
      <c r="M20" s="98">
        <f t="shared" si="1"/>
        <v>72600</v>
      </c>
      <c r="N20" s="78">
        <f t="shared" si="1"/>
        <v>0</v>
      </c>
      <c r="O20" s="77">
        <f t="shared" si="1"/>
        <v>0</v>
      </c>
      <c r="P20" s="98">
        <f t="shared" si="1"/>
        <v>2998.0299999999997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17000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135800</v>
      </c>
      <c r="AC20" s="78">
        <f t="shared" si="1"/>
        <v>0</v>
      </c>
      <c r="AD20" s="77">
        <f t="shared" si="1"/>
        <v>0</v>
      </c>
      <c r="AE20" s="98">
        <f t="shared" si="1"/>
        <v>72200</v>
      </c>
      <c r="AF20" s="78">
        <f t="shared" si="1"/>
        <v>0</v>
      </c>
      <c r="AG20" s="77">
        <f t="shared" si="1"/>
        <v>0</v>
      </c>
      <c r="AH20" s="98">
        <f t="shared" si="1"/>
        <v>800</v>
      </c>
      <c r="AI20" s="78">
        <f t="shared" si="1"/>
        <v>0</v>
      </c>
      <c r="AJ20" s="77">
        <f t="shared" si="1"/>
        <v>0</v>
      </c>
      <c r="AK20" s="98">
        <f t="shared" si="1"/>
        <v>135200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20167.97</v>
      </c>
      <c r="BJ20" s="78">
        <f t="shared" si="1"/>
        <v>0</v>
      </c>
      <c r="BK20" s="77">
        <f t="shared" si="1"/>
        <v>0</v>
      </c>
      <c r="BL20" s="98">
        <f t="shared" si="1"/>
        <v>50200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1123806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57400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57400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57400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298000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310000</v>
      </c>
      <c r="BS51" s="78">
        <f>BS49+BS50</f>
        <v>0</v>
      </c>
      <c r="BT51" s="77">
        <f>BT49+BT50</f>
        <v>0</v>
      </c>
      <c r="BU51" s="85"/>
      <c r="BV51" s="85">
        <f>BV49+BV50</f>
        <v>310000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603440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7900</v>
      </c>
      <c r="K53" s="86">
        <f t="shared" si="11"/>
        <v>0</v>
      </c>
      <c r="L53" s="86">
        <f t="shared" si="11"/>
        <v>0</v>
      </c>
      <c r="M53" s="86">
        <f t="shared" si="11"/>
        <v>72600</v>
      </c>
      <c r="N53" s="86">
        <f t="shared" si="11"/>
        <v>0</v>
      </c>
      <c r="O53" s="86">
        <f t="shared" si="11"/>
        <v>0</v>
      </c>
      <c r="P53" s="86">
        <f t="shared" si="11"/>
        <v>2998.0299999999997</v>
      </c>
      <c r="Q53" s="86">
        <f t="shared" si="11"/>
        <v>0</v>
      </c>
      <c r="R53" s="86">
        <f t="shared" si="11"/>
        <v>0</v>
      </c>
      <c r="S53" s="86">
        <f t="shared" si="11"/>
        <v>3500</v>
      </c>
      <c r="T53" s="86">
        <f t="shared" si="11"/>
        <v>0</v>
      </c>
      <c r="U53" s="86">
        <f t="shared" si="11"/>
        <v>0</v>
      </c>
      <c r="V53" s="86">
        <f t="shared" si="11"/>
        <v>17000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135800</v>
      </c>
      <c r="AC53" s="86">
        <f t="shared" si="11"/>
        <v>0</v>
      </c>
      <c r="AD53" s="86">
        <f t="shared" si="11"/>
        <v>0</v>
      </c>
      <c r="AE53" s="86">
        <f t="shared" si="11"/>
        <v>172200</v>
      </c>
      <c r="AF53" s="86">
        <f t="shared" si="11"/>
        <v>0</v>
      </c>
      <c r="AG53" s="86">
        <f t="shared" si="11"/>
        <v>0</v>
      </c>
      <c r="AH53" s="86">
        <f t="shared" si="11"/>
        <v>800</v>
      </c>
      <c r="AI53" s="86">
        <f t="shared" si="11"/>
        <v>0</v>
      </c>
      <c r="AJ53" s="86">
        <f t="shared" si="11"/>
        <v>0</v>
      </c>
      <c r="AK53" s="86">
        <f t="shared" si="11"/>
        <v>140200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20167.97</v>
      </c>
      <c r="BJ53" s="86">
        <f t="shared" si="11"/>
        <v>0</v>
      </c>
      <c r="BK53" s="86">
        <f t="shared" si="11"/>
        <v>0</v>
      </c>
      <c r="BL53" s="86">
        <f t="shared" si="11"/>
        <v>107600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310000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1596206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309100</v>
      </c>
      <c r="E10" s="89">
        <v>0</v>
      </c>
      <c r="F10" s="90"/>
      <c r="G10" s="88"/>
      <c r="H10" s="89"/>
      <c r="I10" s="90"/>
      <c r="J10" s="97">
        <v>7300</v>
      </c>
      <c r="K10" s="89">
        <v>0</v>
      </c>
      <c r="L10" s="101"/>
      <c r="M10" s="91">
        <v>26200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342600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29950</v>
      </c>
      <c r="E11" s="89">
        <v>0</v>
      </c>
      <c r="F11" s="90"/>
      <c r="G11" s="88"/>
      <c r="H11" s="89"/>
      <c r="I11" s="90"/>
      <c r="J11" s="97">
        <v>500</v>
      </c>
      <c r="K11" s="89">
        <v>0</v>
      </c>
      <c r="L11" s="101"/>
      <c r="M11" s="91">
        <v>2100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188740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43500</v>
      </c>
      <c r="N12" s="89">
        <v>0</v>
      </c>
      <c r="O12" s="90"/>
      <c r="P12" s="91">
        <v>2752.35</v>
      </c>
      <c r="Q12" s="89">
        <v>0</v>
      </c>
      <c r="R12" s="90"/>
      <c r="S12" s="91">
        <v>3500</v>
      </c>
      <c r="T12" s="89">
        <v>0</v>
      </c>
      <c r="U12" s="90"/>
      <c r="V12" s="91">
        <v>1500</v>
      </c>
      <c r="W12" s="89">
        <v>0</v>
      </c>
      <c r="X12" s="90"/>
      <c r="Y12" s="91">
        <v>2000</v>
      </c>
      <c r="Z12" s="89">
        <v>0</v>
      </c>
      <c r="AA12" s="90"/>
      <c r="AB12" s="91">
        <v>4900</v>
      </c>
      <c r="AC12" s="89">
        <v>0</v>
      </c>
      <c r="AD12" s="90"/>
      <c r="AE12" s="91">
        <v>72200</v>
      </c>
      <c r="AF12" s="89">
        <v>0</v>
      </c>
      <c r="AG12" s="90"/>
      <c r="AH12" s="91"/>
      <c r="AI12" s="89"/>
      <c r="AJ12" s="90"/>
      <c r="AK12" s="91">
        <v>16500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335592.35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40600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800</v>
      </c>
      <c r="N13" s="89">
        <v>0</v>
      </c>
      <c r="O13" s="90"/>
      <c r="P13" s="91"/>
      <c r="Q13" s="89"/>
      <c r="R13" s="90"/>
      <c r="S13" s="91">
        <v>0</v>
      </c>
      <c r="T13" s="89">
        <v>0</v>
      </c>
      <c r="U13" s="90"/>
      <c r="V13" s="91">
        <v>15500</v>
      </c>
      <c r="W13" s="89">
        <v>0</v>
      </c>
      <c r="X13" s="90"/>
      <c r="Y13" s="91"/>
      <c r="Z13" s="89"/>
      <c r="AA13" s="90"/>
      <c r="AB13" s="91">
        <v>130900</v>
      </c>
      <c r="AC13" s="89">
        <v>0</v>
      </c>
      <c r="AD13" s="90"/>
      <c r="AE13" s="91">
        <v>0</v>
      </c>
      <c r="AF13" s="89">
        <v>0</v>
      </c>
      <c r="AG13" s="90"/>
      <c r="AH13" s="91">
        <v>500</v>
      </c>
      <c r="AI13" s="89">
        <v>0</v>
      </c>
      <c r="AJ13" s="90"/>
      <c r="AK13" s="91">
        <v>118700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307100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47000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47000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26550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>
        <v>300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20913.65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47763.65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602940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7900</v>
      </c>
      <c r="K20" s="78">
        <f t="shared" si="1"/>
        <v>0</v>
      </c>
      <c r="L20" s="77">
        <f t="shared" si="1"/>
        <v>0</v>
      </c>
      <c r="M20" s="98">
        <f t="shared" si="1"/>
        <v>72600</v>
      </c>
      <c r="N20" s="78">
        <f t="shared" si="1"/>
        <v>0</v>
      </c>
      <c r="O20" s="77">
        <f t="shared" si="1"/>
        <v>0</v>
      </c>
      <c r="P20" s="98">
        <f t="shared" si="1"/>
        <v>2752.35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17000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135800</v>
      </c>
      <c r="AC20" s="78">
        <f t="shared" si="1"/>
        <v>0</v>
      </c>
      <c r="AD20" s="77">
        <f t="shared" si="1"/>
        <v>0</v>
      </c>
      <c r="AE20" s="98">
        <f t="shared" si="1"/>
        <v>72200</v>
      </c>
      <c r="AF20" s="78">
        <f t="shared" si="1"/>
        <v>0</v>
      </c>
      <c r="AG20" s="77">
        <f t="shared" si="1"/>
        <v>0</v>
      </c>
      <c r="AH20" s="98">
        <f t="shared" si="1"/>
        <v>800</v>
      </c>
      <c r="AI20" s="78">
        <f t="shared" si="1"/>
        <v>0</v>
      </c>
      <c r="AJ20" s="77">
        <f t="shared" si="1"/>
        <v>0</v>
      </c>
      <c r="AK20" s="98">
        <f t="shared" si="1"/>
        <v>135200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20913.65</v>
      </c>
      <c r="BJ20" s="78">
        <f t="shared" si="1"/>
        <v>0</v>
      </c>
      <c r="BK20" s="77">
        <f t="shared" si="1"/>
        <v>0</v>
      </c>
      <c r="BL20" s="98">
        <f t="shared" si="1"/>
        <v>47000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1120606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60600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60600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60600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60600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298000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310000</v>
      </c>
      <c r="BS51" s="78">
        <f>BS49+BS50</f>
        <v>0</v>
      </c>
      <c r="BT51" s="77">
        <f>BT49+BT50</f>
        <v>0</v>
      </c>
      <c r="BU51" s="85"/>
      <c r="BV51" s="85">
        <f>BV49+BV50</f>
        <v>310000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602940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7900</v>
      </c>
      <c r="K53" s="86">
        <f t="shared" si="11"/>
        <v>0</v>
      </c>
      <c r="L53" s="86">
        <f t="shared" si="11"/>
        <v>0</v>
      </c>
      <c r="M53" s="86">
        <f t="shared" si="11"/>
        <v>72600</v>
      </c>
      <c r="N53" s="86">
        <f t="shared" si="11"/>
        <v>0</v>
      </c>
      <c r="O53" s="86">
        <f t="shared" si="11"/>
        <v>0</v>
      </c>
      <c r="P53" s="86">
        <f t="shared" si="11"/>
        <v>2752.35</v>
      </c>
      <c r="Q53" s="86">
        <f t="shared" si="11"/>
        <v>0</v>
      </c>
      <c r="R53" s="86">
        <f t="shared" si="11"/>
        <v>0</v>
      </c>
      <c r="S53" s="86">
        <f t="shared" si="11"/>
        <v>3500</v>
      </c>
      <c r="T53" s="86">
        <f t="shared" si="11"/>
        <v>0</v>
      </c>
      <c r="U53" s="86">
        <f t="shared" si="11"/>
        <v>0</v>
      </c>
      <c r="V53" s="86">
        <f t="shared" si="11"/>
        <v>17000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135800</v>
      </c>
      <c r="AC53" s="86">
        <f t="shared" si="11"/>
        <v>0</v>
      </c>
      <c r="AD53" s="86">
        <f t="shared" si="11"/>
        <v>0</v>
      </c>
      <c r="AE53" s="86">
        <f t="shared" si="11"/>
        <v>172200</v>
      </c>
      <c r="AF53" s="86">
        <f t="shared" si="11"/>
        <v>0</v>
      </c>
      <c r="AG53" s="86">
        <f t="shared" si="11"/>
        <v>0</v>
      </c>
      <c r="AH53" s="86">
        <f t="shared" si="11"/>
        <v>800</v>
      </c>
      <c r="AI53" s="86">
        <f t="shared" si="11"/>
        <v>0</v>
      </c>
      <c r="AJ53" s="86">
        <f t="shared" si="11"/>
        <v>0</v>
      </c>
      <c r="AK53" s="86">
        <f t="shared" si="11"/>
        <v>140200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20913.65</v>
      </c>
      <c r="BJ53" s="86">
        <f t="shared" si="11"/>
        <v>0</v>
      </c>
      <c r="BK53" s="86">
        <f t="shared" si="11"/>
        <v>0</v>
      </c>
      <c r="BL53" s="86">
        <f t="shared" si="11"/>
        <v>107600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310000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1596206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2022-01-12T09:58:06Z</dcterms:modified>
  <cp:category/>
  <cp:version/>
  <cp:contentType/>
  <cp:contentStatus/>
</cp:coreProperties>
</file>