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22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22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'Entrate_Rendiconto_2022'!$B$1:$E$59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'Spese_Rendiconto_2022'!$B$1:$BX$54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'Spese_Rendiconto_2022'!$B:$C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<sst xmlns="http://schemas.openxmlformats.org/spreadsheetml/2006/main" count="870" uniqueCount="149">
  <si>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</si>
  <si>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</si>
  <si>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</si>
  <si>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</si>
  <si>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</si>
  <si>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</si>
  <si>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</si>
  <si>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</si>
  <si>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</si>
  <si>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</si>
  <si>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</si>
  <si>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</si>
  <si>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</si>
  <si>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</si>
  <si>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</si>
  <si>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</si>
  <si>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</si>
  <si>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</si>
  <si>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</si>
  <si>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</si>
  <si>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</si>
  <si>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</si>
  <si>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</si>
  <si>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</si>
  <si>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</si>
  <si>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</si>
  <si>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</si>
  <si>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</si>
  <si>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</si>
  <si>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</si>
  <si>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</si>
  <si>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</si>
  <si>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</si>
  <si>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</si>
  <si>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</si>
  <si>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</si>
  <si>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</si>
  <si>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</si>
  <si>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</si>
  <si>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</si>
  <si>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</si>
  <si>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</si>
  <si>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</si>
  <si>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</si>
  <si>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</si>
  <si>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</si>
  <si>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</si>
  <si>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</si>
  <si>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</si>
  <si>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</si>
  <si>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</si>
  <si>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</si>
  <si>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</si>
  <si>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</si>
  <si>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</si>
  <si>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</si>
  <si>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</si>
  <si>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</si>
  <si>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</si>
  <si>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</si>
  <si>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</si>
  <si>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</si>
  <si>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</si>
  <si>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</si>
  <si>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</si>
  <si>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</si>
  <si>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</si>
  <si>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</si>
  <si>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</si>
  <si>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</si>
  <si>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</si>
  <si>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</si>
  <si>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</si>
  <si>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</si>
  <si>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</si>
  <si>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</si>
  <si>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</si>
  <si>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</si>
  <si>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</si>
  <si>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</si>
  <si>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</si>
  <si>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</si>
  <si>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</si>
  <si>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</si>
  <si>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</si>
  <si>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</si>
  <si>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</si>
  <si>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</si>
  <si>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</si>
  <si>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</si>
  <si>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</si>
  <si>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</si>
  <si>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</si>
  <si>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</si>
  <si>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</si>
  <si>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</si>
  <si>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</si>
  <si>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</si>
  <si>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</si>
  <si>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</si>
  <si>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</si>
  <si>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</si>
  <si>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</si>
  <si>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</si>
  <si>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</si>
  <si>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</si>
  <si>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</si>
  <si>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</si>
  <si>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</si>
  <si>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</si>
  <si>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</si>
  <si>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</si>
  <si>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</si>
  <si>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</si>
  <si>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</si>
  <si>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</si>
  <si>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</si>
  <si>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</si>
  <si>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</si>
  <si>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</si>
  <si>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</si>
  <si>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</si>
  <si>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</si>
  <si>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</si>
  <si>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</si>
  <si>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</si>
  <si>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</si>
  <si>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</si>
  <si>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</si>
  <si>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</si>
  <si>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</si>
  <si>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</si>
  <si>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</si>
  <si>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</si>
  <si>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</si>
  <si>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</si>
  <si>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</si>
  <si>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</si>
  <si>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</si>
  <si>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</si>
  <si>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</si>
  <si>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</si>
  <si>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</si>
  <si>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</si>
  <si>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</si>
  <si>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</si>
  <si>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</si>
  <si>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</si>
  <si>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2022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</si>
</sst>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6000</v>
      </c>
      <c r="E5" s="38"/>
    </row>
    <row r="6" spans="2:5" ht="15">
      <c r="B6" s="8"/>
      <c r="C6" s="5" t="s">
        <v>5</v>
      </c>
      <c r="D6" s="39">
        <v>137550</v>
      </c>
      <c r="E6" s="40"/>
    </row>
    <row r="7" spans="2:5" ht="15">
      <c r="B7" s="8"/>
      <c r="C7" s="5" t="s">
        <v>6</v>
      </c>
      <c r="D7" s="39">
        <v>246373.11</v>
      </c>
      <c r="E7" s="40"/>
    </row>
    <row r="8" spans="2:5" ht="15.75" thickBot="1">
      <c r="B8" s="9"/>
      <c r="C8" s="6" t="s">
        <v>7</v>
      </c>
      <c r="D8" s="41"/>
      <c r="E8" s="42">
        <v>1330295.14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2244666.1</v>
      </c>
      <c r="E10" s="45">
        <v>2085441.6700000002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107084.55</v>
      </c>
      <c r="E14" s="45">
        <v>105094.76000000001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2351750.65</v>
      </c>
      <c r="E16" s="51">
        <f>E10+E11+E12+E13+E14+E15</f>
        <v>2190536.43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174828.28999999998</v>
      </c>
      <c r="E18" s="45">
        <v>184318.6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>
        <v>48739</v>
      </c>
      <c r="E22" s="50">
        <v>0</v>
      </c>
    </row>
    <row r="23" spans="2:5" ht="15.75" thickBot="1">
      <c r="B23" s="16">
        <v>20000</v>
      </c>
      <c r="C23" s="15" t="s">
        <v>24</v>
      </c>
      <c r="D23" s="48">
        <f>D18+D19+D20+D21+D22</f>
        <v>223567.28999999998</v>
      </c>
      <c r="E23" s="51">
        <f>E18+E19+E20+E21+E22</f>
        <v>184318.6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290796.99999999994</v>
      </c>
      <c r="E25" s="45">
        <v>309418.25</v>
      </c>
    </row>
    <row r="26" spans="2:5" ht="15">
      <c r="B26" s="13">
        <v>30200</v>
      </c>
      <c r="C26" s="54" t="s">
        <v>28</v>
      </c>
      <c r="D26" s="39">
        <v>140386.41</v>
      </c>
      <c r="E26" s="45">
        <v>153121.14999999997</v>
      </c>
    </row>
    <row r="27" spans="2:5" ht="15">
      <c r="B27" s="13">
        <v>30300</v>
      </c>
      <c r="C27" s="54" t="s">
        <v>29</v>
      </c>
      <c r="D27" s="39">
        <v>1.1</v>
      </c>
      <c r="E27" s="45">
        <v>0.99</v>
      </c>
    </row>
    <row r="28" spans="2:5" ht="15">
      <c r="B28" s="13">
        <v>30400</v>
      </c>
      <c r="C28" s="54" t="s">
        <v>30</v>
      </c>
      <c r="D28" s="49">
        <v>0</v>
      </c>
      <c r="E28" s="45">
        <v>0</v>
      </c>
    </row>
    <row r="29" spans="2:5" ht="15">
      <c r="B29" s="13">
        <v>30500</v>
      </c>
      <c r="C29" s="54" t="s">
        <v>31</v>
      </c>
      <c r="D29" s="60">
        <v>157517.65000000002</v>
      </c>
      <c r="E29" s="50">
        <v>181979.12</v>
      </c>
    </row>
    <row r="30" spans="2:5" ht="15.75" thickBot="1">
      <c r="B30" s="16">
        <v>30000</v>
      </c>
      <c r="C30" s="15" t="s">
        <v>32</v>
      </c>
      <c r="D30" s="48">
        <f>D25+D26+D27+D28+D29</f>
        <v>588702.1599999999</v>
      </c>
      <c r="E30" s="51">
        <f>E25+E26+E27+E28+E29</f>
        <v>644519.51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1112634.3599999999</v>
      </c>
      <c r="E33" s="59">
        <v>409827.24</v>
      </c>
    </row>
    <row r="34" spans="2:5" ht="15">
      <c r="B34" s="13">
        <v>40300</v>
      </c>
      <c r="C34" s="54" t="s">
        <v>37</v>
      </c>
      <c r="D34" s="61">
        <v>0</v>
      </c>
      <c r="E34" s="45">
        <v>0</v>
      </c>
    </row>
    <row r="35" spans="2:5" ht="15">
      <c r="B35" s="13">
        <v>40400</v>
      </c>
      <c r="C35" s="54" t="s">
        <v>38</v>
      </c>
      <c r="D35" s="39">
        <v>23235.6</v>
      </c>
      <c r="E35" s="45">
        <v>24595.6</v>
      </c>
    </row>
    <row r="36" spans="2:5" ht="15">
      <c r="B36" s="13">
        <v>40500</v>
      </c>
      <c r="C36" s="54" t="s">
        <v>39</v>
      </c>
      <c r="D36" s="49">
        <v>199907</v>
      </c>
      <c r="E36" s="50">
        <v>154810.01</v>
      </c>
    </row>
    <row r="37" spans="2:5" ht="15.75" thickBot="1">
      <c r="B37" s="16">
        <v>40000</v>
      </c>
      <c r="C37" s="15" t="s">
        <v>40</v>
      </c>
      <c r="D37" s="48">
        <f>D32+D33+D34+D35+D36</f>
        <v>1335776.96</v>
      </c>
      <c r="E37" s="51">
        <f>E32+E33+E34+E35+E36</f>
        <v>589232.85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202000</v>
      </c>
      <c r="E47" s="45">
        <v>147955.63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202000</v>
      </c>
      <c r="E49" s="51">
        <f>E45+E46+E47+E48</f>
        <v>147955.63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506544.4900000001</v>
      </c>
      <c r="E54" s="45">
        <v>506544.49000000034</v>
      </c>
    </row>
    <row r="55" spans="2:5" ht="15">
      <c r="B55" s="13">
        <v>90200</v>
      </c>
      <c r="C55" s="54" t="s">
        <v>62</v>
      </c>
      <c r="D55" s="61">
        <v>147342.41</v>
      </c>
      <c r="E55" s="62">
        <v>147604.19999999998</v>
      </c>
    </row>
    <row r="56" spans="2:5" ht="15.75" thickBot="1">
      <c r="B56" s="16">
        <v>90000</v>
      </c>
      <c r="C56" s="15" t="s">
        <v>63</v>
      </c>
      <c r="D56" s="48">
        <f>D54+D55</f>
        <v>653886.9000000001</v>
      </c>
      <c r="E56" s="51">
        <f>E54+E55</f>
        <v>654148.6900000003</v>
      </c>
    </row>
    <row r="57" spans="2:5" ht="16.5" thickBot="1" thickTop="1">
      <c r="B57" s="109" t="s">
        <v>64</v>
      </c>
      <c r="C57" s="110"/>
      <c r="D57" s="52">
        <f>D16+D23+D30+D37+D43+D49+D52+D56</f>
        <v>5355683.96</v>
      </c>
      <c r="E57" s="55">
        <f>E16+E23+E30+E37+E43+E49+E52+E56</f>
        <v>4410711.71</v>
      </c>
    </row>
    <row r="58" spans="2:5" ht="16.5" thickBot="1" thickTop="1">
      <c r="B58" s="109" t="s">
        <v>65</v>
      </c>
      <c r="C58" s="110"/>
      <c r="D58" s="52">
        <f>D57+D5+D6+D7+D8</f>
        <v>5745607.07</v>
      </c>
      <c r="E58" s="55">
        <f>E57+E5+E6+E7+E8</f>
        <v>5741006.85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IF((Spese_Rendiconto_2022!BV53+Spese_Rendiconto_2022!BW53-Entrate_Rendiconto_2022!D58)&gt;0,Spese_Rendiconto_2022!BV53+Spese_Rendiconto_2022!BW53-Entrate_Rendiconto_2022!D58,0)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507992.19</v>
      </c>
      <c r="E10" s="89">
        <v>8000</v>
      </c>
      <c r="F10" s="90">
        <v>498784.08999999997</v>
      </c>
      <c r="G10" s="88"/>
      <c r="H10" s="89"/>
      <c r="I10" s="90"/>
      <c r="J10" s="97">
        <v>161711.93</v>
      </c>
      <c r="K10" s="89">
        <v>990</v>
      </c>
      <c r="L10" s="101">
        <v>160473.0900000001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>
        <v>0</v>
      </c>
      <c r="AC10" s="89">
        <v>0</v>
      </c>
      <c r="AD10" s="90">
        <v>461.16</v>
      </c>
      <c r="AE10" s="91">
        <v>67161.41</v>
      </c>
      <c r="AF10" s="89">
        <v>0</v>
      </c>
      <c r="AG10" s="90">
        <v>64360.99</v>
      </c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736865.53</v>
      </c>
      <c r="BW10" s="77">
        <f aca="true" t="shared" si="1" ref="BW10:BW19">E10+H10+K10+N10+Q10+T10+W10+Z10+AC10+AF10+AI10+AL10+AO10+AR10+AU10+AX10+BA10+BD10+BG10+BJ10+BM10+BP10+BS10</f>
        <v>8990</v>
      </c>
      <c r="BX10" s="79">
        <f aca="true" t="shared" si="2" ref="BX10:BX19">F10+I10+L10+O10+R10+U10+X10+AA10+AD10+AG10+AJ10+AM10+AP10+AS10+AV10+AY10+BB10+BE10+BH10+BK10+BN10+BQ10+BT10</f>
        <v>724079.3300000001</v>
      </c>
    </row>
    <row r="11" spans="2:76" ht="15">
      <c r="B11" s="13">
        <v>102</v>
      </c>
      <c r="C11" s="25" t="s">
        <v>92</v>
      </c>
      <c r="D11" s="88">
        <v>61389.05</v>
      </c>
      <c r="E11" s="89">
        <v>0</v>
      </c>
      <c r="F11" s="90">
        <v>60119.939999999995</v>
      </c>
      <c r="G11" s="88"/>
      <c r="H11" s="89"/>
      <c r="I11" s="90"/>
      <c r="J11" s="97">
        <v>10911.4</v>
      </c>
      <c r="K11" s="89">
        <v>0</v>
      </c>
      <c r="L11" s="101">
        <v>10680.090000000002</v>
      </c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0</v>
      </c>
      <c r="AC11" s="89">
        <v>0</v>
      </c>
      <c r="AD11" s="90">
        <v>0</v>
      </c>
      <c r="AE11" s="91">
        <v>4429.75</v>
      </c>
      <c r="AF11" s="89">
        <v>0</v>
      </c>
      <c r="AG11" s="90">
        <v>4332.5</v>
      </c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76730.2</v>
      </c>
      <c r="BW11" s="77">
        <f t="shared" si="1"/>
        <v>0</v>
      </c>
      <c r="BX11" s="79">
        <f t="shared" si="2"/>
        <v>75132.53</v>
      </c>
    </row>
    <row r="12" spans="2:76" ht="15">
      <c r="B12" s="13">
        <v>103</v>
      </c>
      <c r="C12" s="25" t="s">
        <v>93</v>
      </c>
      <c r="D12" s="88">
        <v>394846.22000000003</v>
      </c>
      <c r="E12" s="89">
        <v>3096.92</v>
      </c>
      <c r="F12" s="90">
        <v>286415.31</v>
      </c>
      <c r="G12" s="88"/>
      <c r="H12" s="89"/>
      <c r="I12" s="90"/>
      <c r="J12" s="97">
        <v>64720.68</v>
      </c>
      <c r="K12" s="89">
        <v>0</v>
      </c>
      <c r="L12" s="101">
        <v>56228.41999999999</v>
      </c>
      <c r="M12" s="91">
        <v>301800.73</v>
      </c>
      <c r="N12" s="89">
        <v>0</v>
      </c>
      <c r="O12" s="90">
        <v>267418.06</v>
      </c>
      <c r="P12" s="91">
        <v>19648.66</v>
      </c>
      <c r="Q12" s="89">
        <v>0</v>
      </c>
      <c r="R12" s="90">
        <v>14415.57</v>
      </c>
      <c r="S12" s="91">
        <v>22301.44</v>
      </c>
      <c r="T12" s="89">
        <v>0</v>
      </c>
      <c r="U12" s="90">
        <v>20885.440000000002</v>
      </c>
      <c r="V12" s="91">
        <v>0</v>
      </c>
      <c r="W12" s="89">
        <v>0</v>
      </c>
      <c r="X12" s="90">
        <v>12739.16</v>
      </c>
      <c r="Y12" s="91"/>
      <c r="Z12" s="89"/>
      <c r="AA12" s="90"/>
      <c r="AB12" s="91">
        <v>526136.88</v>
      </c>
      <c r="AC12" s="89">
        <v>0</v>
      </c>
      <c r="AD12" s="90">
        <v>575395.9099999997</v>
      </c>
      <c r="AE12" s="91">
        <v>199498.22</v>
      </c>
      <c r="AF12" s="89">
        <v>0</v>
      </c>
      <c r="AG12" s="90">
        <v>171163.89</v>
      </c>
      <c r="AH12" s="91">
        <v>351.36</v>
      </c>
      <c r="AI12" s="89">
        <v>0</v>
      </c>
      <c r="AJ12" s="90">
        <v>13695.11</v>
      </c>
      <c r="AK12" s="91">
        <v>82881.75</v>
      </c>
      <c r="AL12" s="89">
        <v>0</v>
      </c>
      <c r="AM12" s="90">
        <v>71674.19000000002</v>
      </c>
      <c r="AN12" s="91"/>
      <c r="AO12" s="89"/>
      <c r="AP12" s="90"/>
      <c r="AQ12" s="91">
        <v>63999.99999999999</v>
      </c>
      <c r="AR12" s="89">
        <v>0</v>
      </c>
      <c r="AS12" s="90">
        <v>45172.49999999999</v>
      </c>
      <c r="AT12" s="91"/>
      <c r="AU12" s="89"/>
      <c r="AV12" s="90"/>
      <c r="AW12" s="91">
        <v>0</v>
      </c>
      <c r="AX12" s="89">
        <v>0</v>
      </c>
      <c r="AY12" s="90">
        <v>0</v>
      </c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1676185.94</v>
      </c>
      <c r="BW12" s="77">
        <f t="shared" si="1"/>
        <v>3096.92</v>
      </c>
      <c r="BX12" s="79">
        <f t="shared" si="2"/>
        <v>1535203.5599999998</v>
      </c>
    </row>
    <row r="13" spans="2:76" ht="15">
      <c r="B13" s="13">
        <v>104</v>
      </c>
      <c r="C13" s="25" t="s">
        <v>19</v>
      </c>
      <c r="D13" s="88">
        <v>35771.2</v>
      </c>
      <c r="E13" s="89">
        <v>0</v>
      </c>
      <c r="F13" s="90">
        <v>5938.32</v>
      </c>
      <c r="G13" s="88"/>
      <c r="H13" s="89"/>
      <c r="I13" s="90"/>
      <c r="J13" s="97">
        <v>2297.4300000000003</v>
      </c>
      <c r="K13" s="89">
        <v>0</v>
      </c>
      <c r="L13" s="101">
        <v>13145.77</v>
      </c>
      <c r="M13" s="91">
        <v>25817.46</v>
      </c>
      <c r="N13" s="89">
        <v>0</v>
      </c>
      <c r="O13" s="90">
        <v>19307.06</v>
      </c>
      <c r="P13" s="91">
        <v>650</v>
      </c>
      <c r="Q13" s="89">
        <v>0</v>
      </c>
      <c r="R13" s="90">
        <v>0</v>
      </c>
      <c r="S13" s="91">
        <v>0</v>
      </c>
      <c r="T13" s="89">
        <v>0</v>
      </c>
      <c r="U13" s="90">
        <v>0</v>
      </c>
      <c r="V13" s="91">
        <v>4044</v>
      </c>
      <c r="W13" s="89">
        <v>0</v>
      </c>
      <c r="X13" s="90">
        <v>4044</v>
      </c>
      <c r="Y13" s="91"/>
      <c r="Z13" s="89"/>
      <c r="AA13" s="90"/>
      <c r="AB13" s="91">
        <v>3000</v>
      </c>
      <c r="AC13" s="89">
        <v>0</v>
      </c>
      <c r="AD13" s="90">
        <v>2458.01</v>
      </c>
      <c r="AE13" s="91">
        <v>0</v>
      </c>
      <c r="AF13" s="89">
        <v>0</v>
      </c>
      <c r="AG13" s="90">
        <v>0</v>
      </c>
      <c r="AH13" s="91"/>
      <c r="AI13" s="89"/>
      <c r="AJ13" s="90"/>
      <c r="AK13" s="91">
        <v>79178.51999999999</v>
      </c>
      <c r="AL13" s="89">
        <v>0</v>
      </c>
      <c r="AM13" s="90">
        <v>60555.25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150758.61</v>
      </c>
      <c r="BW13" s="77">
        <f t="shared" si="1"/>
        <v>0</v>
      </c>
      <c r="BX13" s="79">
        <f t="shared" si="2"/>
        <v>105448.41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>
        <v>6879.96</v>
      </c>
      <c r="AF16" s="89">
        <v>0</v>
      </c>
      <c r="AG16" s="101">
        <v>6879.96</v>
      </c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32863.23</v>
      </c>
      <c r="BM16" s="89">
        <v>0</v>
      </c>
      <c r="BN16" s="90">
        <v>32863.23</v>
      </c>
      <c r="BO16" s="91"/>
      <c r="BP16" s="89"/>
      <c r="BQ16" s="90"/>
      <c r="BR16" s="97"/>
      <c r="BS16" s="89"/>
      <c r="BT16" s="101"/>
      <c r="BU16" s="76"/>
      <c r="BV16" s="85">
        <f t="shared" si="0"/>
        <v>39743.19</v>
      </c>
      <c r="BW16" s="77">
        <f t="shared" si="1"/>
        <v>0</v>
      </c>
      <c r="BX16" s="79">
        <f t="shared" si="2"/>
        <v>39743.19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>
        <v>24855.2</v>
      </c>
      <c r="E19" s="89">
        <v>0</v>
      </c>
      <c r="F19" s="90">
        <v>24855.2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24855.2</v>
      </c>
      <c r="BW19" s="77">
        <f t="shared" si="1"/>
        <v>0</v>
      </c>
      <c r="BX19" s="79">
        <f t="shared" si="2"/>
        <v>24855.2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1024853.8599999999</v>
      </c>
      <c r="E20" s="78">
        <f t="shared" si="3"/>
        <v>11096.92</v>
      </c>
      <c r="F20" s="79">
        <f t="shared" si="3"/>
        <v>876112.8599999998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239641.43999999997</v>
      </c>
      <c r="K20" s="78">
        <f t="shared" si="3"/>
        <v>990</v>
      </c>
      <c r="L20" s="77">
        <f t="shared" si="3"/>
        <v>240527.37000000008</v>
      </c>
      <c r="M20" s="98">
        <f t="shared" si="3"/>
        <v>327618.19</v>
      </c>
      <c r="N20" s="78">
        <f t="shared" si="3"/>
        <v>0</v>
      </c>
      <c r="O20" s="77">
        <f t="shared" si="3"/>
        <v>286725.12</v>
      </c>
      <c r="P20" s="98">
        <f t="shared" si="3"/>
        <v>20298.66</v>
      </c>
      <c r="Q20" s="78">
        <f t="shared" si="3"/>
        <v>0</v>
      </c>
      <c r="R20" s="77">
        <f t="shared" si="3"/>
        <v>14415.57</v>
      </c>
      <c r="S20" s="98">
        <f t="shared" si="3"/>
        <v>22301.44</v>
      </c>
      <c r="T20" s="78">
        <f t="shared" si="3"/>
        <v>0</v>
      </c>
      <c r="U20" s="77">
        <f t="shared" si="3"/>
        <v>20885.440000000002</v>
      </c>
      <c r="V20" s="98">
        <f t="shared" si="3"/>
        <v>4044</v>
      </c>
      <c r="W20" s="78">
        <f t="shared" si="3"/>
        <v>0</v>
      </c>
      <c r="X20" s="77">
        <f t="shared" si="3"/>
        <v>16783.16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529136.88</v>
      </c>
      <c r="AC20" s="78">
        <f t="shared" si="3"/>
        <v>0</v>
      </c>
      <c r="AD20" s="77">
        <f t="shared" si="3"/>
        <v>578315.0799999997</v>
      </c>
      <c r="AE20" s="98">
        <f t="shared" si="3"/>
        <v>277969.34</v>
      </c>
      <c r="AF20" s="78">
        <f t="shared" si="3"/>
        <v>0</v>
      </c>
      <c r="AG20" s="77">
        <f t="shared" si="3"/>
        <v>246737.34</v>
      </c>
      <c r="AH20" s="98">
        <f t="shared" si="3"/>
        <v>351.36</v>
      </c>
      <c r="AI20" s="78">
        <f t="shared" si="3"/>
        <v>0</v>
      </c>
      <c r="AJ20" s="77">
        <f t="shared" si="3"/>
        <v>13695.11</v>
      </c>
      <c r="AK20" s="98">
        <f t="shared" si="3"/>
        <v>162060.27</v>
      </c>
      <c r="AL20" s="78">
        <f t="shared" si="3"/>
        <v>0</v>
      </c>
      <c r="AM20" s="77">
        <f t="shared" si="3"/>
        <v>132229.44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63999.99999999999</v>
      </c>
      <c r="AR20" s="78">
        <f t="shared" si="3"/>
        <v>0</v>
      </c>
      <c r="AS20" s="77">
        <f t="shared" si="3"/>
        <v>45172.49999999999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32863.23</v>
      </c>
      <c r="BM20" s="78">
        <f t="shared" si="3"/>
        <v>0</v>
      </c>
      <c r="BN20" s="77">
        <f t="shared" si="3"/>
        <v>32863.23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2705138.67</v>
      </c>
      <c r="BW20" s="77">
        <f>BW10+BW11+BW12+BW13+BW14+BW15+BW16+BW17+BW18+BW19</f>
        <v>12086.92</v>
      </c>
      <c r="BX20" s="95">
        <f>BX10+BX11+BX12+BX13+BX14+BX15+BX16+BX17+BX18+BX19</f>
        <v>2504462.22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470514.47</v>
      </c>
      <c r="E24" s="89">
        <v>96000</v>
      </c>
      <c r="F24" s="90">
        <v>45894.76</v>
      </c>
      <c r="G24" s="88"/>
      <c r="H24" s="89"/>
      <c r="I24" s="90"/>
      <c r="J24" s="97">
        <v>98930.6</v>
      </c>
      <c r="K24" s="89">
        <v>0</v>
      </c>
      <c r="L24" s="101">
        <v>48528.6</v>
      </c>
      <c r="M24" s="97">
        <v>0</v>
      </c>
      <c r="N24" s="89">
        <v>0</v>
      </c>
      <c r="O24" s="101">
        <v>185294.39</v>
      </c>
      <c r="P24" s="97">
        <v>365000</v>
      </c>
      <c r="Q24" s="89">
        <v>0</v>
      </c>
      <c r="R24" s="101">
        <v>174673.08999999997</v>
      </c>
      <c r="S24" s="97">
        <v>0</v>
      </c>
      <c r="T24" s="89">
        <v>0</v>
      </c>
      <c r="U24" s="101">
        <v>0</v>
      </c>
      <c r="V24" s="97"/>
      <c r="W24" s="89"/>
      <c r="X24" s="101"/>
      <c r="Y24" s="97">
        <v>0</v>
      </c>
      <c r="Z24" s="89">
        <v>0</v>
      </c>
      <c r="AA24" s="101">
        <v>36226.5</v>
      </c>
      <c r="AB24" s="97">
        <v>68951.95999999999</v>
      </c>
      <c r="AC24" s="89">
        <v>0</v>
      </c>
      <c r="AD24" s="101">
        <v>46765.04</v>
      </c>
      <c r="AE24" s="97">
        <v>566624.47</v>
      </c>
      <c r="AF24" s="89">
        <v>79500</v>
      </c>
      <c r="AG24" s="101">
        <v>439249.4</v>
      </c>
      <c r="AH24" s="97"/>
      <c r="AI24" s="89"/>
      <c r="AJ24" s="101"/>
      <c r="AK24" s="97">
        <v>9800</v>
      </c>
      <c r="AL24" s="89">
        <v>0</v>
      </c>
      <c r="AM24" s="101">
        <v>111398.21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1579821.5</v>
      </c>
      <c r="BW24" s="77">
        <f t="shared" si="4"/>
        <v>175500</v>
      </c>
      <c r="BX24" s="79">
        <f t="shared" si="4"/>
        <v>1088029.99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>
        <v>0</v>
      </c>
      <c r="AC27" s="89">
        <v>0</v>
      </c>
      <c r="AD27" s="101">
        <v>0</v>
      </c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470514.47</v>
      </c>
      <c r="E28" s="78">
        <f t="shared" si="5"/>
        <v>96000</v>
      </c>
      <c r="F28" s="79">
        <f t="shared" si="5"/>
        <v>45894.76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98930.6</v>
      </c>
      <c r="K28" s="78">
        <f t="shared" si="5"/>
        <v>0</v>
      </c>
      <c r="L28" s="77">
        <f t="shared" si="5"/>
        <v>48528.6</v>
      </c>
      <c r="M28" s="98">
        <f t="shared" si="5"/>
        <v>0</v>
      </c>
      <c r="N28" s="78">
        <f t="shared" si="5"/>
        <v>0</v>
      </c>
      <c r="O28" s="77">
        <f t="shared" si="5"/>
        <v>185294.39</v>
      </c>
      <c r="P28" s="98">
        <f t="shared" si="5"/>
        <v>365000</v>
      </c>
      <c r="Q28" s="78">
        <f t="shared" si="5"/>
        <v>0</v>
      </c>
      <c r="R28" s="77">
        <f t="shared" si="5"/>
        <v>174673.08999999997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36226.5</v>
      </c>
      <c r="AB28" s="98">
        <f t="shared" si="5"/>
        <v>68951.95999999999</v>
      </c>
      <c r="AC28" s="78">
        <f t="shared" si="5"/>
        <v>0</v>
      </c>
      <c r="AD28" s="77">
        <f t="shared" si="5"/>
        <v>46765.04</v>
      </c>
      <c r="AE28" s="98">
        <f t="shared" si="5"/>
        <v>566624.47</v>
      </c>
      <c r="AF28" s="78">
        <f t="shared" si="5"/>
        <v>79500</v>
      </c>
      <c r="AG28" s="77">
        <f t="shared" si="5"/>
        <v>439249.4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9800</v>
      </c>
      <c r="AL28" s="78">
        <f t="shared" si="6"/>
        <v>0</v>
      </c>
      <c r="AM28" s="77">
        <f t="shared" si="6"/>
        <v>111398.21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1579821.5</v>
      </c>
      <c r="BW28" s="77">
        <f>BW23+BW24+BW25+BW26+BW27</f>
        <v>175500</v>
      </c>
      <c r="BX28" s="95">
        <f>BX23+BX24+BX25+BX26+BX27</f>
        <v>1088029.99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264255.05000000005</v>
      </c>
      <c r="BM40" s="89">
        <v>0</v>
      </c>
      <c r="BN40" s="101">
        <v>264255.05</v>
      </c>
      <c r="BO40" s="97"/>
      <c r="BP40" s="89"/>
      <c r="BQ40" s="101"/>
      <c r="BR40" s="97"/>
      <c r="BS40" s="89"/>
      <c r="BT40" s="101"/>
      <c r="BU40" s="76"/>
      <c r="BV40" s="85">
        <f t="shared" si="10"/>
        <v>264255.05000000005</v>
      </c>
      <c r="BW40" s="77">
        <f t="shared" si="10"/>
        <v>0</v>
      </c>
      <c r="BX40" s="79">
        <f t="shared" si="10"/>
        <v>264255.05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264255.05000000005</v>
      </c>
      <c r="BM42" s="78">
        <f t="shared" si="12"/>
        <v>0</v>
      </c>
      <c r="BN42" s="77">
        <f t="shared" si="12"/>
        <v>264255.05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264255.05000000005</v>
      </c>
      <c r="BW42" s="77">
        <f>BW38+BW39+BW40+BW41</f>
        <v>0</v>
      </c>
      <c r="BX42" s="95">
        <f>BX38+BX39+BX40+BX41</f>
        <v>264255.05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>
        <v>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506544.49</v>
      </c>
      <c r="BS49" s="89">
        <v>0</v>
      </c>
      <c r="BT49" s="101">
        <v>490572.79999999993</v>
      </c>
      <c r="BU49" s="76"/>
      <c r="BV49" s="85">
        <f aca="true" t="shared" si="15" ref="BV49:BX50">D49+G49+J49+M49+P49+S49+V49+Y49+AB49+AE49+AH49+AK49+AN49+AQ49+AT49+AW49+AZ49+BC49+BF49+BI49+BL49+BO49+BR49</f>
        <v>506544.49</v>
      </c>
      <c r="BW49" s="77">
        <f t="shared" si="15"/>
        <v>0</v>
      </c>
      <c r="BX49" s="79">
        <f t="shared" si="15"/>
        <v>490572.79999999993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147342.41</v>
      </c>
      <c r="BS50" s="89">
        <v>0</v>
      </c>
      <c r="BT50" s="101">
        <v>187791.16</v>
      </c>
      <c r="BU50" s="76"/>
      <c r="BV50" s="85">
        <f t="shared" si="15"/>
        <v>147342.41</v>
      </c>
      <c r="BW50" s="77">
        <f t="shared" si="15"/>
        <v>0</v>
      </c>
      <c r="BX50" s="79">
        <f t="shared" si="15"/>
        <v>187791.16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653886.9</v>
      </c>
      <c r="BS51" s="78">
        <f>BS49+BS50</f>
        <v>0</v>
      </c>
      <c r="BT51" s="77">
        <f>BT49+BT50</f>
        <v>678363.96</v>
      </c>
      <c r="BU51" s="85"/>
      <c r="BV51" s="85">
        <f>BV49+BV50</f>
        <v>653886.9</v>
      </c>
      <c r="BW51" s="77">
        <f>BW49+BW50</f>
        <v>0</v>
      </c>
      <c r="BX51" s="95">
        <f>BX49+BX50</f>
        <v>678363.96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1495368.3299999998</v>
      </c>
      <c r="E53" s="86">
        <f t="shared" si="18"/>
        <v>107096.92</v>
      </c>
      <c r="F53" s="86">
        <f t="shared" si="18"/>
        <v>922007.6199999998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338572.04</v>
      </c>
      <c r="K53" s="86">
        <f t="shared" si="18"/>
        <v>990</v>
      </c>
      <c r="L53" s="86">
        <f t="shared" si="18"/>
        <v>289055.9700000001</v>
      </c>
      <c r="M53" s="86">
        <f t="shared" si="18"/>
        <v>327618.19</v>
      </c>
      <c r="N53" s="86">
        <f t="shared" si="18"/>
        <v>0</v>
      </c>
      <c r="O53" s="86">
        <f t="shared" si="18"/>
        <v>472019.51</v>
      </c>
      <c r="P53" s="86">
        <f t="shared" si="18"/>
        <v>385298.66</v>
      </c>
      <c r="Q53" s="86">
        <f t="shared" si="18"/>
        <v>0</v>
      </c>
      <c r="R53" s="86">
        <f t="shared" si="18"/>
        <v>189088.65999999997</v>
      </c>
      <c r="S53" s="86">
        <f t="shared" si="18"/>
        <v>22301.44</v>
      </c>
      <c r="T53" s="86">
        <f t="shared" si="18"/>
        <v>0</v>
      </c>
      <c r="U53" s="86">
        <f t="shared" si="18"/>
        <v>20885.440000000002</v>
      </c>
      <c r="V53" s="86">
        <f t="shared" si="18"/>
        <v>4044</v>
      </c>
      <c r="W53" s="86">
        <f t="shared" si="18"/>
        <v>0</v>
      </c>
      <c r="X53" s="86">
        <f t="shared" si="18"/>
        <v>16783.16</v>
      </c>
      <c r="Y53" s="86">
        <f t="shared" si="18"/>
        <v>0</v>
      </c>
      <c r="Z53" s="86">
        <f t="shared" si="18"/>
        <v>0</v>
      </c>
      <c r="AA53" s="86">
        <f t="shared" si="18"/>
        <v>36226.5</v>
      </c>
      <c r="AB53" s="86">
        <f t="shared" si="18"/>
        <v>598088.84</v>
      </c>
      <c r="AC53" s="86">
        <f t="shared" si="18"/>
        <v>0</v>
      </c>
      <c r="AD53" s="86">
        <f t="shared" si="18"/>
        <v>625080.1199999998</v>
      </c>
      <c r="AE53" s="86">
        <f t="shared" si="18"/>
        <v>844593.81</v>
      </c>
      <c r="AF53" s="86">
        <f t="shared" si="18"/>
        <v>79500</v>
      </c>
      <c r="AG53" s="86">
        <f t="shared" si="18"/>
        <v>685986.74</v>
      </c>
      <c r="AH53" s="86">
        <f t="shared" si="18"/>
        <v>351.36</v>
      </c>
      <c r="AI53" s="86">
        <f t="shared" si="18"/>
        <v>0</v>
      </c>
      <c r="AJ53" s="86">
        <f aca="true" t="shared" si="19" ref="AJ53:BT53">AJ20+AJ28+AJ35+AJ42+AJ46+AJ51</f>
        <v>13695.11</v>
      </c>
      <c r="AK53" s="86">
        <f t="shared" si="19"/>
        <v>171860.27</v>
      </c>
      <c r="AL53" s="86">
        <f t="shared" si="19"/>
        <v>0</v>
      </c>
      <c r="AM53" s="86">
        <f t="shared" si="19"/>
        <v>243627.65000000002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63999.99999999999</v>
      </c>
      <c r="AR53" s="86">
        <f t="shared" si="19"/>
        <v>0</v>
      </c>
      <c r="AS53" s="86">
        <f t="shared" si="19"/>
        <v>45172.49999999999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297118.28</v>
      </c>
      <c r="BM53" s="86">
        <f t="shared" si="19"/>
        <v>0</v>
      </c>
      <c r="BN53" s="86">
        <f t="shared" si="19"/>
        <v>297118.27999999997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653886.9</v>
      </c>
      <c r="BS53" s="86">
        <f t="shared" si="19"/>
        <v>0</v>
      </c>
      <c r="BT53" s="86">
        <f t="shared" si="19"/>
        <v>678363.96</v>
      </c>
      <c r="BU53" s="86">
        <f>BU8</f>
        <v>0</v>
      </c>
      <c r="BV53" s="102">
        <f>BV8+BV20+BV28+BV35+BV42+BV46+BV51</f>
        <v>5203102.12</v>
      </c>
      <c r="BW53" s="87">
        <f>BW20+BW28+BW35+BW42+BW46+BW51</f>
        <v>187586.92</v>
      </c>
      <c r="BX53" s="87">
        <f>BX20+BX28+BX35+BX42+BX46+BX51</f>
        <v>4535111.22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IF((Spese_Rendiconto_2022!BV53+Spese_Rendiconto_2022!BW53-Entrate_Rendiconto_2022!D58)&lt;0,Entrate_Rendiconto_2022!D58-Spese_Rendiconto_2022!BV53-Spese_Rendiconto_2022!BW53,0)</f>
        <v>354918.03000000014</v>
      </c>
      <c r="BW54" s="93"/>
      <c r="BX54" s="94">
        <f>IF((Spese_Rendiconto_2022!BX53-Entrate_Rendiconto_2022!E58)&lt;0,Entrate_Rendiconto_2022!E58-Spese_Rendiconto_2022!BX53,0)</f>
        <v>1205895.63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2023-04-14T10:26:10Z</dcterms:modified>
  <cp:category/>
  <cp:version/>
  <cp:contentType/>
  <cp:contentStatus/>
</cp:coreProperties>
</file>