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8" sheetId="1" r:id="rId1"/>
    <sheet name="Entrate_Bilancio_2019" sheetId="2" r:id="rId2"/>
    <sheet name="Entrate_Bilancio_2020" sheetId="3" r:id="rId3"/>
    <sheet name="Entrate_Rendiconto_Anno0" sheetId="4" state="hidden" r:id="rId4"/>
    <sheet name="Spese_Bilancio_2018" sheetId="5" r:id="rId5"/>
    <sheet name="Spese_Bilancio_2019" sheetId="6" r:id="rId6"/>
    <sheet name="Spese_Bilancio_2020" sheetId="7" r:id="rId7"/>
    <sheet name="Spese_Rendiconto_Anno0" sheetId="8" state="hidden" r:id="rId8"/>
  </sheets>
  <definedNames>
    <definedName name="_xlnm.Print_Area" localSheetId="0">'Entrate_Bilancio_2018'!$B$1:$E$58</definedName>
    <definedName name="_xlnm.Print_Area" localSheetId="1">'Entrate_Bilancio_2019'!$B$1:$E$58</definedName>
    <definedName name="_xlnm.Print_Area" localSheetId="2">'Entrate_Bilancio_2020'!$B$1:$E$58</definedName>
    <definedName name="_xlnm.Print_Area" localSheetId="3">'Entrate_Rendiconto_Anno0'!$B$1:$E$59</definedName>
    <definedName name="_xlnm.Print_Area" localSheetId="4">'Spese_Bilancio_2018'!$B$1:$BX$53</definedName>
    <definedName name="_xlnm.Print_Area" localSheetId="5">'Spese_Bilancio_2019'!$B$1:$BX$53</definedName>
    <definedName name="_xlnm.Print_Area" localSheetId="6">'Spese_Bilancio_2020'!$B$1:$BX$53</definedName>
    <definedName name="_xlnm.Print_Area" localSheetId="7">'Spese_Rendiconto_Anno0'!$B$1:$BX$54</definedName>
    <definedName name="_xlnm.Print_Titles" localSheetId="4">'Spese_Bilancio_2018'!$B:$C</definedName>
    <definedName name="_xlnm.Print_Titles" localSheetId="5">'Spese_Bilancio_2019'!$B:$C</definedName>
    <definedName name="_xlnm.Print_Titles" localSheetId="6">'Spese_Bilancio_2020'!$B:$C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<sst xmlns="http://schemas.openxmlformats.org/spreadsheetml/2006/main" count="870" uniqueCount="151">
  <si>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</si>
  <si>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</si>
  <si>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</si>
  <si>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</si>
  <si>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</si>
  <si>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</si>
  <si>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</si>
  <si>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</si>
  <si>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</si>
  <si>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</si>
  <si>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</si>
  <si>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</si>
  <si>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</si>
  <si>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</si>
  <si>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</si>
  <si>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</si>
  <si>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</si>
  <si>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</si>
  <si>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</si>
  <si>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</si>
  <si>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</si>
  <si>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</si>
  <si>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</si>
  <si>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</si>
  <si>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</si>
  <si>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</si>
  <si>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</si>
  <si>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</si>
  <si>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</si>
  <si>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</si>
  <si>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</si>
  <si>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</si>
  <si>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</si>
  <si>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</si>
  <si>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</si>
  <si>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</si>
  <si>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</si>
  <si>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</si>
  <si>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</si>
  <si>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</si>
  <si>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</si>
  <si>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</si>
  <si>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</si>
  <si>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</si>
  <si>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</si>
  <si>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</si>
  <si>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</si>
  <si>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</si>
  <si>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</si>
  <si>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</si>
  <si>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</si>
  <si>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</si>
  <si>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</si>
  <si>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</si>
  <si>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</si>
  <si>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</si>
  <si>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</si>
  <si>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</si>
  <si>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</si>
  <si>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</si>
  <si>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</si>
  <si>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</si>
  <si>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</si>
  <si>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</si>
  <si>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</si>
  <si>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</si>
  <si>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</si>
  <si>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</si>
  <si>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</si>
  <si>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</si>
  <si>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</si>
  <si>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</si>
  <si>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</si>
  <si>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</si>
  <si>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</si>
  <si>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</si>
  <si>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</si>
  <si>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</si>
  <si>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</si>
  <si>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</si>
  <si>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</si>
  <si>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</si>
  <si>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</si>
  <si>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</si>
  <si>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</si>
  <si>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</si>
  <si>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</si>
  <si>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</si>
  <si>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</si>
  <si>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</si>
  <si>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</si>
  <si>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</si>
  <si>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</si>
  <si>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</si>
  <si>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</si>
  <si>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</si>
  <si>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</si>
  <si>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</si>
  <si>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</si>
  <si>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</si>
  <si>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</si>
  <si>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</si>
  <si>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</si>
  <si>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</si>
  <si>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</si>
  <si>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</si>
  <si>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</si>
  <si>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</si>
  <si>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</si>
  <si>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</si>
  <si>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</si>
  <si>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</si>
  <si>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</si>
  <si>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</si>
  <si>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</si>
  <si>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</si>
  <si>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</si>
  <si>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</si>
  <si>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</si>
  <si>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</si>
  <si>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</si>
  <si>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</si>
  <si>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</si>
  <si>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</si>
  <si>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</si>
  <si>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</si>
  <si>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</si>
  <si>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</si>
  <si>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</si>
  <si>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</si>
  <si>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</si>
  <si>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</si>
  <si>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</si>
  <si>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</si>
  <si>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</si>
  <si>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</si>
  <si>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</si>
  <si>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</si>
  <si>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</si>
  <si>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</si>
  <si>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</si>
  <si>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</si>
  <si>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</si>
  <si>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</si>
  <si>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</si>
  <si>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</si>
  <si>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</si>
  <si>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</si>
  <si>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2018</t>
  </si>
  <si>
    <t>Dati previsionali anno 2019</t>
  </si>
  <si>
    <t>Dati previsionali anno 2020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</si>
</sst>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620000</v>
      </c>
      <c r="E7" s="40"/>
    </row>
    <row r="8" spans="2:5" ht="15.75" thickBot="1">
      <c r="B8" s="9"/>
      <c r="C8" s="6" t="s">
        <v>7</v>
      </c>
      <c r="D8" s="41"/>
      <c r="E8" s="42">
        <v>6563110.14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3786500</v>
      </c>
      <c r="E10" s="45">
        <v>6117071.08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749000</v>
      </c>
      <c r="E14" s="45">
        <v>753077.21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4535500</v>
      </c>
      <c r="E16" s="51">
        <f>E10+E11+E12+E13+E14+E15</f>
        <v>6870148.29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241850</v>
      </c>
      <c r="E18" s="45">
        <v>280498.41000000003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5200</v>
      </c>
      <c r="E21" s="45">
        <v>11200</v>
      </c>
    </row>
    <row r="22" spans="2:5" ht="15">
      <c r="B22" s="13">
        <v>20105</v>
      </c>
      <c r="C22" s="54" t="s">
        <v>23</v>
      </c>
      <c r="D22" s="49">
        <v>0</v>
      </c>
      <c r="E22" s="50">
        <v>1630.49</v>
      </c>
    </row>
    <row r="23" spans="2:5" ht="15.75" thickBot="1">
      <c r="B23" s="16">
        <v>20000</v>
      </c>
      <c r="C23" s="15" t="s">
        <v>24</v>
      </c>
      <c r="D23" s="48">
        <f>D18+D19+D20+D21+D22</f>
        <v>247050</v>
      </c>
      <c r="E23" s="51">
        <f>E18+E19+E20+E21+E22</f>
        <v>293328.9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517950</v>
      </c>
      <c r="E25" s="45">
        <v>518900</v>
      </c>
    </row>
    <row r="26" spans="2:5" ht="15">
      <c r="B26" s="13">
        <v>30200</v>
      </c>
      <c r="C26" s="54" t="s">
        <v>28</v>
      </c>
      <c r="D26" s="39">
        <v>2817400</v>
      </c>
      <c r="E26" s="45">
        <v>4499578.87</v>
      </c>
    </row>
    <row r="27" spans="2:5" ht="15">
      <c r="B27" s="13">
        <v>30300</v>
      </c>
      <c r="C27" s="54" t="s">
        <v>29</v>
      </c>
      <c r="D27" s="39">
        <v>800</v>
      </c>
      <c r="E27" s="45">
        <v>1176.13</v>
      </c>
    </row>
    <row r="28" spans="2:5" ht="15">
      <c r="B28" s="13">
        <v>30400</v>
      </c>
      <c r="C28" s="54" t="s">
        <v>30</v>
      </c>
      <c r="D28" s="49">
        <v>65000</v>
      </c>
      <c r="E28" s="45">
        <v>65000</v>
      </c>
    </row>
    <row r="29" spans="2:5" ht="15">
      <c r="B29" s="13">
        <v>30500</v>
      </c>
      <c r="C29" s="54" t="s">
        <v>31</v>
      </c>
      <c r="D29" s="60">
        <v>245800</v>
      </c>
      <c r="E29" s="50">
        <v>307505.49</v>
      </c>
    </row>
    <row r="30" spans="2:5" ht="15.75" thickBot="1">
      <c r="B30" s="16">
        <v>30000</v>
      </c>
      <c r="C30" s="15" t="s">
        <v>32</v>
      </c>
      <c r="D30" s="48">
        <f>D25+D26+D27+D28+D29</f>
        <v>3646950</v>
      </c>
      <c r="E30" s="51">
        <f>E25+E26+E27+E28+E29</f>
        <v>5392160.49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0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0</v>
      </c>
      <c r="E35" s="45">
        <v>202042</v>
      </c>
    </row>
    <row r="36" spans="2:5" ht="15">
      <c r="B36" s="13">
        <v>40500</v>
      </c>
      <c r="C36" s="54" t="s">
        <v>39</v>
      </c>
      <c r="D36" s="49">
        <v>103500</v>
      </c>
      <c r="E36" s="50">
        <v>103500</v>
      </c>
    </row>
    <row r="37" spans="2:5" ht="15.75" thickBot="1">
      <c r="B37" s="16">
        <v>40000</v>
      </c>
      <c r="C37" s="15" t="s">
        <v>40</v>
      </c>
      <c r="D37" s="48">
        <f>D32+D33+D34+D35+D36</f>
        <v>103500</v>
      </c>
      <c r="E37" s="51">
        <f>E32+E33+E34+E35+E36</f>
        <v>305542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950000</v>
      </c>
      <c r="E54" s="45">
        <v>1162993.96</v>
      </c>
    </row>
    <row r="55" spans="2:5" ht="15">
      <c r="B55" s="13">
        <v>90200</v>
      </c>
      <c r="C55" s="54" t="s">
        <v>62</v>
      </c>
      <c r="D55" s="61">
        <v>90500</v>
      </c>
      <c r="E55" s="62">
        <v>108337.53</v>
      </c>
    </row>
    <row r="56" spans="2:5" ht="15.75" thickBot="1">
      <c r="B56" s="16">
        <v>90000</v>
      </c>
      <c r="C56" s="15" t="s">
        <v>63</v>
      </c>
      <c r="D56" s="48">
        <f>D54+D55</f>
        <v>1040500</v>
      </c>
      <c r="E56" s="51">
        <f>E54+E55</f>
        <v>1271331.49</v>
      </c>
    </row>
    <row r="57" spans="2:5" ht="16.5" thickBot="1" thickTop="1">
      <c r="B57" s="109" t="s">
        <v>64</v>
      </c>
      <c r="C57" s="110"/>
      <c r="D57" s="52">
        <f>D16+D23+D30+D37+D43+D49+D52+D56</f>
        <v>9573500</v>
      </c>
      <c r="E57" s="55">
        <f>E16+E23+E30+E37+E43+E49+E52+E56</f>
        <v>14132511.17</v>
      </c>
    </row>
    <row r="58" spans="2:5" ht="16.5" thickBot="1" thickTop="1">
      <c r="B58" s="109" t="s">
        <v>65</v>
      </c>
      <c r="C58" s="110"/>
      <c r="D58" s="52">
        <f>D57+D5+D6+D7+D8</f>
        <v>10193500</v>
      </c>
      <c r="E58" s="55">
        <f>E57+E5+E6+E7+E8</f>
        <v>20695621.31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150000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3903800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728500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4632300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139850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>
        <v>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139850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478950</v>
      </c>
      <c r="E25" s="45"/>
    </row>
    <row r="26" spans="2:5" ht="15">
      <c r="B26" s="13">
        <v>30200</v>
      </c>
      <c r="C26" s="54" t="s">
        <v>28</v>
      </c>
      <c r="D26" s="39">
        <v>2551500</v>
      </c>
      <c r="E26" s="45"/>
    </row>
    <row r="27" spans="2:5" ht="15">
      <c r="B27" s="13">
        <v>30300</v>
      </c>
      <c r="C27" s="54" t="s">
        <v>29</v>
      </c>
      <c r="D27" s="39">
        <v>800</v>
      </c>
      <c r="E27" s="45"/>
    </row>
    <row r="28" spans="2:5" ht="15">
      <c r="B28" s="13">
        <v>30400</v>
      </c>
      <c r="C28" s="54" t="s">
        <v>30</v>
      </c>
      <c r="D28" s="49">
        <v>65000</v>
      </c>
      <c r="E28" s="45"/>
    </row>
    <row r="29" spans="2:5" ht="15">
      <c r="B29" s="13">
        <v>30500</v>
      </c>
      <c r="C29" s="54" t="s">
        <v>31</v>
      </c>
      <c r="D29" s="60">
        <v>225800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3322050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100500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100500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950000</v>
      </c>
      <c r="E54" s="45"/>
    </row>
    <row r="55" spans="2:5" ht="15">
      <c r="B55" s="13">
        <v>90200</v>
      </c>
      <c r="C55" s="54" t="s">
        <v>62</v>
      </c>
      <c r="D55" s="61">
        <v>95000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1045000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9239700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9389700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3913500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728500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4642000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139850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>
        <v>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139850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463950</v>
      </c>
      <c r="E25" s="45"/>
    </row>
    <row r="26" spans="2:5" ht="15">
      <c r="B26" s="13">
        <v>30200</v>
      </c>
      <c r="C26" s="54" t="s">
        <v>28</v>
      </c>
      <c r="D26" s="39">
        <v>2552000</v>
      </c>
      <c r="E26" s="45"/>
    </row>
    <row r="27" spans="2:5" ht="15">
      <c r="B27" s="13">
        <v>30300</v>
      </c>
      <c r="C27" s="54" t="s">
        <v>29</v>
      </c>
      <c r="D27" s="39">
        <v>800</v>
      </c>
      <c r="E27" s="45"/>
    </row>
    <row r="28" spans="2:5" ht="15">
      <c r="B28" s="13">
        <v>30400</v>
      </c>
      <c r="C28" s="54" t="s">
        <v>30</v>
      </c>
      <c r="D28" s="49">
        <v>65000</v>
      </c>
      <c r="E28" s="45"/>
    </row>
    <row r="29" spans="2:5" ht="15">
      <c r="B29" s="13">
        <v>30500</v>
      </c>
      <c r="C29" s="54" t="s">
        <v>31</v>
      </c>
      <c r="D29" s="60">
        <v>225800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3307550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91000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91000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950000</v>
      </c>
      <c r="E54" s="45"/>
    </row>
    <row r="55" spans="2:5" ht="15">
      <c r="B55" s="13">
        <v>90200</v>
      </c>
      <c r="C55" s="54" t="s">
        <v>62</v>
      </c>
      <c r="D55" s="61">
        <v>95000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1045000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9225400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9225400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745100</v>
      </c>
      <c r="E10" s="89">
        <v>0</v>
      </c>
      <c r="F10" s="90">
        <v>1005262.7999999999</v>
      </c>
      <c r="G10" s="88"/>
      <c r="H10" s="89"/>
      <c r="I10" s="90"/>
      <c r="J10" s="97">
        <v>259450</v>
      </c>
      <c r="K10" s="89">
        <v>0</v>
      </c>
      <c r="L10" s="101">
        <v>344793.32</v>
      </c>
      <c r="M10" s="91">
        <v>115900</v>
      </c>
      <c r="N10" s="89">
        <v>0</v>
      </c>
      <c r="O10" s="90">
        <v>158092</v>
      </c>
      <c r="P10" s="91">
        <v>0</v>
      </c>
      <c r="Q10" s="89">
        <v>0</v>
      </c>
      <c r="R10" s="90">
        <v>0</v>
      </c>
      <c r="S10" s="91"/>
      <c r="T10" s="89"/>
      <c r="U10" s="90"/>
      <c r="V10" s="91"/>
      <c r="W10" s="89"/>
      <c r="X10" s="90"/>
      <c r="Y10" s="91">
        <v>109870</v>
      </c>
      <c r="Z10" s="89">
        <v>0</v>
      </c>
      <c r="AA10" s="90">
        <v>154085.35</v>
      </c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1230320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1662233.47</v>
      </c>
    </row>
    <row r="11" spans="2:76" ht="15">
      <c r="B11" s="13">
        <v>102</v>
      </c>
      <c r="C11" s="25" t="s">
        <v>92</v>
      </c>
      <c r="D11" s="88">
        <v>98000</v>
      </c>
      <c r="E11" s="89">
        <v>0</v>
      </c>
      <c r="F11" s="90">
        <v>133793.01</v>
      </c>
      <c r="G11" s="88"/>
      <c r="H11" s="89"/>
      <c r="I11" s="90"/>
      <c r="J11" s="97"/>
      <c r="K11" s="89"/>
      <c r="L11" s="101"/>
      <c r="M11" s="91"/>
      <c r="N11" s="89"/>
      <c r="O11" s="90"/>
      <c r="P11" s="91">
        <v>500</v>
      </c>
      <c r="Q11" s="89">
        <v>0</v>
      </c>
      <c r="R11" s="90">
        <v>500</v>
      </c>
      <c r="S11" s="91"/>
      <c r="T11" s="89"/>
      <c r="U11" s="90"/>
      <c r="V11" s="91"/>
      <c r="W11" s="89"/>
      <c r="X11" s="90"/>
      <c r="Y11" s="91">
        <v>0</v>
      </c>
      <c r="Z11" s="89">
        <v>0</v>
      </c>
      <c r="AA11" s="90">
        <v>349.65</v>
      </c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98500</v>
      </c>
      <c r="BW11" s="77">
        <f t="shared" si="1"/>
        <v>0</v>
      </c>
      <c r="BX11" s="79">
        <f t="shared" si="2"/>
        <v>134642.66</v>
      </c>
    </row>
    <row r="12" spans="2:76" ht="15">
      <c r="B12" s="13">
        <v>103</v>
      </c>
      <c r="C12" s="25" t="s">
        <v>93</v>
      </c>
      <c r="D12" s="88">
        <v>503400</v>
      </c>
      <c r="E12" s="89">
        <v>0</v>
      </c>
      <c r="F12" s="90">
        <v>728213.46</v>
      </c>
      <c r="G12" s="88"/>
      <c r="H12" s="89"/>
      <c r="I12" s="90"/>
      <c r="J12" s="97">
        <v>670980</v>
      </c>
      <c r="K12" s="89">
        <v>0</v>
      </c>
      <c r="L12" s="101">
        <v>850866.5000000001</v>
      </c>
      <c r="M12" s="91">
        <v>777400</v>
      </c>
      <c r="N12" s="89">
        <v>0</v>
      </c>
      <c r="O12" s="90">
        <v>1110336.3699999999</v>
      </c>
      <c r="P12" s="91">
        <v>46700</v>
      </c>
      <c r="Q12" s="89">
        <v>0</v>
      </c>
      <c r="R12" s="90">
        <v>74273.73000000001</v>
      </c>
      <c r="S12" s="91">
        <v>43000</v>
      </c>
      <c r="T12" s="89">
        <v>0</v>
      </c>
      <c r="U12" s="90">
        <v>55908.92</v>
      </c>
      <c r="V12" s="91"/>
      <c r="W12" s="89"/>
      <c r="X12" s="90"/>
      <c r="Y12" s="91">
        <v>82600</v>
      </c>
      <c r="Z12" s="89">
        <v>0</v>
      </c>
      <c r="AA12" s="90">
        <v>119344.97</v>
      </c>
      <c r="AB12" s="91">
        <v>1458000</v>
      </c>
      <c r="AC12" s="89">
        <v>0</v>
      </c>
      <c r="AD12" s="90">
        <v>2184971.8899999997</v>
      </c>
      <c r="AE12" s="91">
        <v>436500</v>
      </c>
      <c r="AF12" s="89">
        <v>0</v>
      </c>
      <c r="AG12" s="90">
        <v>669921.08</v>
      </c>
      <c r="AH12" s="91">
        <v>2100</v>
      </c>
      <c r="AI12" s="89">
        <v>0</v>
      </c>
      <c r="AJ12" s="90">
        <v>26141.19</v>
      </c>
      <c r="AK12" s="91">
        <v>167700</v>
      </c>
      <c r="AL12" s="89">
        <v>0</v>
      </c>
      <c r="AM12" s="90">
        <v>245087.75999999998</v>
      </c>
      <c r="AN12" s="91">
        <v>6500</v>
      </c>
      <c r="AO12" s="89">
        <v>0</v>
      </c>
      <c r="AP12" s="90">
        <v>12939.37</v>
      </c>
      <c r="AQ12" s="91">
        <v>1600</v>
      </c>
      <c r="AR12" s="89">
        <v>0</v>
      </c>
      <c r="AS12" s="90">
        <v>2039.45</v>
      </c>
      <c r="AT12" s="91"/>
      <c r="AU12" s="89"/>
      <c r="AV12" s="90"/>
      <c r="AW12" s="91"/>
      <c r="AX12" s="89"/>
      <c r="AY12" s="90"/>
      <c r="AZ12" s="91">
        <v>0</v>
      </c>
      <c r="BA12" s="89">
        <v>0</v>
      </c>
      <c r="BB12" s="90">
        <v>0</v>
      </c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4196480</v>
      </c>
      <c r="BW12" s="77">
        <f t="shared" si="1"/>
        <v>0</v>
      </c>
      <c r="BX12" s="79">
        <f t="shared" si="2"/>
        <v>6080044.69</v>
      </c>
    </row>
    <row r="13" spans="2:76" ht="15">
      <c r="B13" s="13">
        <v>104</v>
      </c>
      <c r="C13" s="25" t="s">
        <v>19</v>
      </c>
      <c r="D13" s="88">
        <v>60500</v>
      </c>
      <c r="E13" s="89">
        <v>0</v>
      </c>
      <c r="F13" s="90">
        <v>211168.14</v>
      </c>
      <c r="G13" s="88"/>
      <c r="H13" s="89"/>
      <c r="I13" s="90"/>
      <c r="J13" s="97">
        <v>706200</v>
      </c>
      <c r="K13" s="89">
        <v>0</v>
      </c>
      <c r="L13" s="101">
        <v>1341448.08</v>
      </c>
      <c r="M13" s="91">
        <v>186000</v>
      </c>
      <c r="N13" s="89">
        <v>0</v>
      </c>
      <c r="O13" s="90">
        <v>191349</v>
      </c>
      <c r="P13" s="91">
        <v>27200</v>
      </c>
      <c r="Q13" s="89">
        <v>0</v>
      </c>
      <c r="R13" s="90">
        <v>27450</v>
      </c>
      <c r="S13" s="91">
        <v>62400</v>
      </c>
      <c r="T13" s="89">
        <v>0</v>
      </c>
      <c r="U13" s="90">
        <v>77800</v>
      </c>
      <c r="V13" s="91"/>
      <c r="W13" s="89"/>
      <c r="X13" s="90"/>
      <c r="Y13" s="91"/>
      <c r="Z13" s="89"/>
      <c r="AA13" s="90"/>
      <c r="AB13" s="91">
        <v>0</v>
      </c>
      <c r="AC13" s="89">
        <v>0</v>
      </c>
      <c r="AD13" s="90">
        <v>0</v>
      </c>
      <c r="AE13" s="91"/>
      <c r="AF13" s="89"/>
      <c r="AG13" s="90"/>
      <c r="AH13" s="91"/>
      <c r="AI13" s="89"/>
      <c r="AJ13" s="90"/>
      <c r="AK13" s="91">
        <v>494200</v>
      </c>
      <c r="AL13" s="89">
        <v>0</v>
      </c>
      <c r="AM13" s="90">
        <v>591623.32</v>
      </c>
      <c r="AN13" s="91">
        <v>5000</v>
      </c>
      <c r="AO13" s="89">
        <v>0</v>
      </c>
      <c r="AP13" s="90">
        <v>10000</v>
      </c>
      <c r="AQ13" s="91">
        <v>100</v>
      </c>
      <c r="AR13" s="89">
        <v>0</v>
      </c>
      <c r="AS13" s="90">
        <v>100</v>
      </c>
      <c r="AT13" s="91">
        <v>2500</v>
      </c>
      <c r="AU13" s="89">
        <v>0</v>
      </c>
      <c r="AV13" s="90">
        <v>2500</v>
      </c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1544100</v>
      </c>
      <c r="BW13" s="77">
        <f t="shared" si="1"/>
        <v>0</v>
      </c>
      <c r="BX13" s="79">
        <f t="shared" si="2"/>
        <v>2453438.54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500</v>
      </c>
      <c r="BM16" s="89">
        <v>0</v>
      </c>
      <c r="BN16" s="90">
        <v>500</v>
      </c>
      <c r="BO16" s="91">
        <v>0</v>
      </c>
      <c r="BP16" s="89">
        <v>0</v>
      </c>
      <c r="BQ16" s="90">
        <v>0</v>
      </c>
      <c r="BR16" s="97"/>
      <c r="BS16" s="89"/>
      <c r="BT16" s="101"/>
      <c r="BU16" s="76"/>
      <c r="BV16" s="85">
        <f t="shared" si="0"/>
        <v>500</v>
      </c>
      <c r="BW16" s="77">
        <f t="shared" si="1"/>
        <v>0</v>
      </c>
      <c r="BX16" s="79">
        <f t="shared" si="2"/>
        <v>500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28500</v>
      </c>
      <c r="E18" s="89">
        <v>0</v>
      </c>
      <c r="F18" s="90">
        <v>124032.7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28500</v>
      </c>
      <c r="BW18" s="77">
        <f t="shared" si="1"/>
        <v>0</v>
      </c>
      <c r="BX18" s="79">
        <f t="shared" si="2"/>
        <v>124032.7</v>
      </c>
    </row>
    <row r="19" spans="2:76" ht="15">
      <c r="B19" s="13">
        <v>110</v>
      </c>
      <c r="C19" s="25" t="s">
        <v>98</v>
      </c>
      <c r="D19" s="88">
        <v>45000</v>
      </c>
      <c r="E19" s="89">
        <v>0</v>
      </c>
      <c r="F19" s="90">
        <v>46923.91</v>
      </c>
      <c r="G19" s="88"/>
      <c r="H19" s="89"/>
      <c r="I19" s="90"/>
      <c r="J19" s="97">
        <v>2000</v>
      </c>
      <c r="K19" s="89">
        <v>0</v>
      </c>
      <c r="L19" s="101">
        <v>2000</v>
      </c>
      <c r="M19" s="97">
        <v>500</v>
      </c>
      <c r="N19" s="89">
        <v>0</v>
      </c>
      <c r="O19" s="101">
        <v>560</v>
      </c>
      <c r="P19" s="97">
        <v>0</v>
      </c>
      <c r="Q19" s="89">
        <v>0</v>
      </c>
      <c r="R19" s="101">
        <v>0</v>
      </c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>
        <v>0</v>
      </c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2000</v>
      </c>
      <c r="AL19" s="89">
        <v>0</v>
      </c>
      <c r="AM19" s="101">
        <v>2000.03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1150700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1200200</v>
      </c>
      <c r="BW19" s="77">
        <f t="shared" si="1"/>
        <v>0</v>
      </c>
      <c r="BX19" s="79">
        <f t="shared" si="2"/>
        <v>51483.94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1480500</v>
      </c>
      <c r="E20" s="78">
        <f t="shared" si="3"/>
        <v>0</v>
      </c>
      <c r="F20" s="79">
        <f t="shared" si="3"/>
        <v>2249394.0200000005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1638630</v>
      </c>
      <c r="K20" s="78">
        <f t="shared" si="3"/>
        <v>0</v>
      </c>
      <c r="L20" s="77">
        <f t="shared" si="3"/>
        <v>2539107.9000000004</v>
      </c>
      <c r="M20" s="98">
        <f t="shared" si="3"/>
        <v>1079800</v>
      </c>
      <c r="N20" s="78">
        <f t="shared" si="3"/>
        <v>0</v>
      </c>
      <c r="O20" s="77">
        <f t="shared" si="3"/>
        <v>1460337.3699999999</v>
      </c>
      <c r="P20" s="98">
        <f t="shared" si="3"/>
        <v>74400</v>
      </c>
      <c r="Q20" s="78">
        <f t="shared" si="3"/>
        <v>0</v>
      </c>
      <c r="R20" s="77">
        <f t="shared" si="3"/>
        <v>102223.73000000001</v>
      </c>
      <c r="S20" s="98">
        <f t="shared" si="3"/>
        <v>105400</v>
      </c>
      <c r="T20" s="78">
        <f t="shared" si="3"/>
        <v>0</v>
      </c>
      <c r="U20" s="77">
        <f t="shared" si="3"/>
        <v>133708.91999999998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192470</v>
      </c>
      <c r="Z20" s="78">
        <f t="shared" si="3"/>
        <v>0</v>
      </c>
      <c r="AA20" s="77">
        <f t="shared" si="3"/>
        <v>273779.97</v>
      </c>
      <c r="AB20" s="98">
        <f t="shared" si="3"/>
        <v>1458000</v>
      </c>
      <c r="AC20" s="78">
        <f t="shared" si="3"/>
        <v>0</v>
      </c>
      <c r="AD20" s="77">
        <f t="shared" si="3"/>
        <v>2184971.8899999997</v>
      </c>
      <c r="AE20" s="98">
        <f t="shared" si="3"/>
        <v>436500</v>
      </c>
      <c r="AF20" s="78">
        <f t="shared" si="3"/>
        <v>0</v>
      </c>
      <c r="AG20" s="77">
        <f t="shared" si="3"/>
        <v>669921.08</v>
      </c>
      <c r="AH20" s="98">
        <f t="shared" si="3"/>
        <v>2100</v>
      </c>
      <c r="AI20" s="78">
        <f t="shared" si="3"/>
        <v>0</v>
      </c>
      <c r="AJ20" s="77">
        <f t="shared" si="3"/>
        <v>26141.19</v>
      </c>
      <c r="AK20" s="98">
        <f t="shared" si="3"/>
        <v>663900</v>
      </c>
      <c r="AL20" s="78">
        <f t="shared" si="3"/>
        <v>0</v>
      </c>
      <c r="AM20" s="77">
        <f t="shared" si="3"/>
        <v>838711.11</v>
      </c>
      <c r="AN20" s="98">
        <f t="shared" si="3"/>
        <v>11500</v>
      </c>
      <c r="AO20" s="78">
        <f t="shared" si="3"/>
        <v>0</v>
      </c>
      <c r="AP20" s="77">
        <f t="shared" si="3"/>
        <v>22939.370000000003</v>
      </c>
      <c r="AQ20" s="98">
        <f t="shared" si="3"/>
        <v>1700</v>
      </c>
      <c r="AR20" s="78">
        <f t="shared" si="3"/>
        <v>0</v>
      </c>
      <c r="AS20" s="77">
        <f t="shared" si="3"/>
        <v>2139.45</v>
      </c>
      <c r="AT20" s="98">
        <f t="shared" si="3"/>
        <v>2500</v>
      </c>
      <c r="AU20" s="78">
        <f t="shared" si="3"/>
        <v>0</v>
      </c>
      <c r="AV20" s="77">
        <f t="shared" si="3"/>
        <v>2500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1150700</v>
      </c>
      <c r="BJ20" s="78">
        <f t="shared" si="3"/>
        <v>0</v>
      </c>
      <c r="BK20" s="77">
        <f t="shared" si="3"/>
        <v>0</v>
      </c>
      <c r="BL20" s="98">
        <f t="shared" si="3"/>
        <v>500</v>
      </c>
      <c r="BM20" s="78">
        <f t="shared" si="3"/>
        <v>0</v>
      </c>
      <c r="BN20" s="77">
        <f t="shared" si="3"/>
        <v>500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8298600</v>
      </c>
      <c r="BW20" s="77">
        <f>BW10+BW11+BW12+BW13+BW14+BW15+BW16+BW17+BW18+BW19</f>
        <v>0</v>
      </c>
      <c r="BX20" s="95">
        <f>BX10+BX11+BX12+BX13+BX14+BX15+BX16+BX17+BX18+BX19</f>
        <v>10506375.999999998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130000</v>
      </c>
      <c r="E24" s="89">
        <v>0</v>
      </c>
      <c r="F24" s="90">
        <v>166255.62</v>
      </c>
      <c r="G24" s="88"/>
      <c r="H24" s="89"/>
      <c r="I24" s="90"/>
      <c r="J24" s="97">
        <v>23000</v>
      </c>
      <c r="K24" s="89">
        <v>0</v>
      </c>
      <c r="L24" s="101">
        <v>44163.83</v>
      </c>
      <c r="M24" s="97">
        <v>140000</v>
      </c>
      <c r="N24" s="89">
        <v>0</v>
      </c>
      <c r="O24" s="101">
        <v>947442.8</v>
      </c>
      <c r="P24" s="97">
        <v>5000</v>
      </c>
      <c r="Q24" s="89">
        <v>0</v>
      </c>
      <c r="R24" s="101">
        <v>12543.41</v>
      </c>
      <c r="S24" s="97">
        <v>50000</v>
      </c>
      <c r="T24" s="89">
        <v>0</v>
      </c>
      <c r="U24" s="101">
        <v>294232.89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50000</v>
      </c>
      <c r="AC24" s="89">
        <v>0</v>
      </c>
      <c r="AD24" s="101">
        <v>56266.28</v>
      </c>
      <c r="AE24" s="97">
        <v>105000</v>
      </c>
      <c r="AF24" s="89">
        <v>20000</v>
      </c>
      <c r="AG24" s="101">
        <v>168117.59</v>
      </c>
      <c r="AH24" s="97"/>
      <c r="AI24" s="89"/>
      <c r="AJ24" s="101"/>
      <c r="AK24" s="97">
        <v>330000</v>
      </c>
      <c r="AL24" s="89">
        <v>130000</v>
      </c>
      <c r="AM24" s="101">
        <v>233238.92</v>
      </c>
      <c r="AN24" s="97">
        <v>0</v>
      </c>
      <c r="AO24" s="89">
        <v>0</v>
      </c>
      <c r="AP24" s="101">
        <v>0</v>
      </c>
      <c r="AQ24" s="97">
        <v>0</v>
      </c>
      <c r="AR24" s="89">
        <v>0</v>
      </c>
      <c r="AS24" s="101">
        <v>2761.5</v>
      </c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833000</v>
      </c>
      <c r="BW24" s="77">
        <f t="shared" si="4"/>
        <v>150000</v>
      </c>
      <c r="BX24" s="79">
        <f t="shared" si="4"/>
        <v>1925022.8399999999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20000</v>
      </c>
      <c r="Z25" s="89">
        <v>0</v>
      </c>
      <c r="AA25" s="101">
        <v>20000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20000</v>
      </c>
      <c r="BW25" s="77">
        <f t="shared" si="4"/>
        <v>0</v>
      </c>
      <c r="BX25" s="79">
        <f t="shared" si="4"/>
        <v>20000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/>
      <c r="AC26" s="89"/>
      <c r="AD26" s="101"/>
      <c r="AE26" s="97"/>
      <c r="AF26" s="89"/>
      <c r="AG26" s="101"/>
      <c r="AH26" s="97">
        <v>0</v>
      </c>
      <c r="AI26" s="89">
        <v>0</v>
      </c>
      <c r="AJ26" s="101">
        <v>0</v>
      </c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130000</v>
      </c>
      <c r="E28" s="78">
        <f t="shared" si="5"/>
        <v>0</v>
      </c>
      <c r="F28" s="79">
        <f t="shared" si="5"/>
        <v>166255.62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23000</v>
      </c>
      <c r="K28" s="78">
        <f t="shared" si="5"/>
        <v>0</v>
      </c>
      <c r="L28" s="77">
        <f t="shared" si="5"/>
        <v>44163.83</v>
      </c>
      <c r="M28" s="98">
        <f t="shared" si="5"/>
        <v>140000</v>
      </c>
      <c r="N28" s="78">
        <f t="shared" si="5"/>
        <v>0</v>
      </c>
      <c r="O28" s="77">
        <f t="shared" si="5"/>
        <v>947442.8</v>
      </c>
      <c r="P28" s="98">
        <f t="shared" si="5"/>
        <v>5000</v>
      </c>
      <c r="Q28" s="78">
        <f t="shared" si="5"/>
        <v>0</v>
      </c>
      <c r="R28" s="77">
        <f t="shared" si="5"/>
        <v>12543.41</v>
      </c>
      <c r="S28" s="98">
        <f t="shared" si="5"/>
        <v>50000</v>
      </c>
      <c r="T28" s="78">
        <f t="shared" si="5"/>
        <v>0</v>
      </c>
      <c r="U28" s="77">
        <f t="shared" si="5"/>
        <v>294232.89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20000</v>
      </c>
      <c r="Z28" s="78">
        <f t="shared" si="5"/>
        <v>0</v>
      </c>
      <c r="AA28" s="77">
        <f t="shared" si="5"/>
        <v>20000</v>
      </c>
      <c r="AB28" s="98">
        <f t="shared" si="5"/>
        <v>50000</v>
      </c>
      <c r="AC28" s="78">
        <f t="shared" si="5"/>
        <v>0</v>
      </c>
      <c r="AD28" s="77">
        <f t="shared" si="5"/>
        <v>56266.28</v>
      </c>
      <c r="AE28" s="98">
        <f t="shared" si="5"/>
        <v>105000</v>
      </c>
      <c r="AF28" s="78">
        <f t="shared" si="5"/>
        <v>20000</v>
      </c>
      <c r="AG28" s="77">
        <f t="shared" si="5"/>
        <v>168117.59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330000</v>
      </c>
      <c r="AL28" s="78">
        <f t="shared" si="6"/>
        <v>130000</v>
      </c>
      <c r="AM28" s="77">
        <f t="shared" si="6"/>
        <v>233238.92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2761.5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853000</v>
      </c>
      <c r="BW28" s="77">
        <f>BW23+BW24+BW25+BW26+BW27</f>
        <v>150000</v>
      </c>
      <c r="BX28" s="95">
        <f>BX23+BX24+BX25+BX26+BX27</f>
        <v>1945022.8399999999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1400</v>
      </c>
      <c r="BM40" s="89">
        <v>0</v>
      </c>
      <c r="BN40" s="101">
        <v>1400</v>
      </c>
      <c r="BO40" s="97"/>
      <c r="BP40" s="89"/>
      <c r="BQ40" s="101"/>
      <c r="BR40" s="97"/>
      <c r="BS40" s="89"/>
      <c r="BT40" s="101"/>
      <c r="BU40" s="76"/>
      <c r="BV40" s="85">
        <f t="shared" si="10"/>
        <v>1400</v>
      </c>
      <c r="BW40" s="77">
        <f t="shared" si="10"/>
        <v>0</v>
      </c>
      <c r="BX40" s="79">
        <f t="shared" si="10"/>
        <v>1400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1400</v>
      </c>
      <c r="BM42" s="78">
        <f t="shared" si="12"/>
        <v>0</v>
      </c>
      <c r="BN42" s="77">
        <f t="shared" si="12"/>
        <v>1400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1400</v>
      </c>
      <c r="BW42" s="77">
        <f>BW38+BW39+BW40+BW41</f>
        <v>0</v>
      </c>
      <c r="BX42" s="95">
        <f>BX38+BX39+BX40+BX41</f>
        <v>1400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950000</v>
      </c>
      <c r="BS49" s="89">
        <v>0</v>
      </c>
      <c r="BT49" s="101">
        <v>1274356.43</v>
      </c>
      <c r="BU49" s="76"/>
      <c r="BV49" s="85">
        <f aca="true" t="shared" si="15" ref="BV49:BX50">D49+G49+J49+M49+P49+S49+V49+Y49+AB49+AE49+AH49+AK49+AN49+AQ49+AT49+AW49+AZ49+BC49+BF49+BI49+BL49+BO49+BR49</f>
        <v>950000</v>
      </c>
      <c r="BW49" s="77">
        <f t="shared" si="15"/>
        <v>0</v>
      </c>
      <c r="BX49" s="79">
        <f t="shared" si="15"/>
        <v>1274356.43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90500</v>
      </c>
      <c r="BS50" s="89">
        <v>0</v>
      </c>
      <c r="BT50" s="101">
        <v>98731.41</v>
      </c>
      <c r="BU50" s="76"/>
      <c r="BV50" s="85">
        <f t="shared" si="15"/>
        <v>90500</v>
      </c>
      <c r="BW50" s="77">
        <f t="shared" si="15"/>
        <v>0</v>
      </c>
      <c r="BX50" s="79">
        <f t="shared" si="15"/>
        <v>98731.41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1040500</v>
      </c>
      <c r="BS51" s="78">
        <f>BS49+BS50</f>
        <v>0</v>
      </c>
      <c r="BT51" s="77">
        <f>BT49+BT50</f>
        <v>1373087.8399999999</v>
      </c>
      <c r="BU51" s="85"/>
      <c r="BV51" s="85">
        <f>BV49+BV50</f>
        <v>1040500</v>
      </c>
      <c r="BW51" s="77">
        <f>BW49+BW50</f>
        <v>0</v>
      </c>
      <c r="BX51" s="95">
        <f>BX49+BX50</f>
        <v>1373087.8399999999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1610500</v>
      </c>
      <c r="E53" s="86">
        <f t="shared" si="18"/>
        <v>0</v>
      </c>
      <c r="F53" s="86">
        <f t="shared" si="18"/>
        <v>2415649.6400000006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1661630</v>
      </c>
      <c r="K53" s="86">
        <f t="shared" si="18"/>
        <v>0</v>
      </c>
      <c r="L53" s="86">
        <f t="shared" si="18"/>
        <v>2583271.7300000004</v>
      </c>
      <c r="M53" s="86">
        <f t="shared" si="18"/>
        <v>1219800</v>
      </c>
      <c r="N53" s="86">
        <f t="shared" si="18"/>
        <v>0</v>
      </c>
      <c r="O53" s="86">
        <f t="shared" si="18"/>
        <v>2407780.17</v>
      </c>
      <c r="P53" s="86">
        <f t="shared" si="18"/>
        <v>79400</v>
      </c>
      <c r="Q53" s="86">
        <f t="shared" si="18"/>
        <v>0</v>
      </c>
      <c r="R53" s="86">
        <f t="shared" si="18"/>
        <v>114767.14000000001</v>
      </c>
      <c r="S53" s="86">
        <f t="shared" si="18"/>
        <v>155400</v>
      </c>
      <c r="T53" s="86">
        <f t="shared" si="18"/>
        <v>0</v>
      </c>
      <c r="U53" s="86">
        <f t="shared" si="18"/>
        <v>427941.81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212470</v>
      </c>
      <c r="Z53" s="86">
        <f t="shared" si="18"/>
        <v>0</v>
      </c>
      <c r="AA53" s="86">
        <f t="shared" si="18"/>
        <v>293779.97</v>
      </c>
      <c r="AB53" s="86">
        <f t="shared" si="18"/>
        <v>1508000</v>
      </c>
      <c r="AC53" s="86">
        <f t="shared" si="18"/>
        <v>0</v>
      </c>
      <c r="AD53" s="86">
        <f t="shared" si="18"/>
        <v>2241238.1699999995</v>
      </c>
      <c r="AE53" s="86">
        <f t="shared" si="18"/>
        <v>541500</v>
      </c>
      <c r="AF53" s="86">
        <f t="shared" si="18"/>
        <v>20000</v>
      </c>
      <c r="AG53" s="86">
        <f t="shared" si="18"/>
        <v>838038.6699999999</v>
      </c>
      <c r="AH53" s="86">
        <f t="shared" si="18"/>
        <v>2100</v>
      </c>
      <c r="AI53" s="86">
        <f t="shared" si="18"/>
        <v>0</v>
      </c>
      <c r="AJ53" s="86">
        <f aca="true" t="shared" si="19" ref="AJ53:BT53">AJ20+AJ28+AJ35+AJ42+AJ46+AJ51</f>
        <v>26141.19</v>
      </c>
      <c r="AK53" s="86">
        <f t="shared" si="19"/>
        <v>993900</v>
      </c>
      <c r="AL53" s="86">
        <f t="shared" si="19"/>
        <v>130000</v>
      </c>
      <c r="AM53" s="86">
        <f t="shared" si="19"/>
        <v>1071950.03</v>
      </c>
      <c r="AN53" s="86">
        <f t="shared" si="19"/>
        <v>11500</v>
      </c>
      <c r="AO53" s="86">
        <f t="shared" si="19"/>
        <v>0</v>
      </c>
      <c r="AP53" s="86">
        <f t="shared" si="19"/>
        <v>22939.370000000003</v>
      </c>
      <c r="AQ53" s="86">
        <f t="shared" si="19"/>
        <v>1700</v>
      </c>
      <c r="AR53" s="86">
        <f t="shared" si="19"/>
        <v>0</v>
      </c>
      <c r="AS53" s="86">
        <f t="shared" si="19"/>
        <v>4900.95</v>
      </c>
      <c r="AT53" s="86">
        <f t="shared" si="19"/>
        <v>2500</v>
      </c>
      <c r="AU53" s="86">
        <f t="shared" si="19"/>
        <v>0</v>
      </c>
      <c r="AV53" s="86">
        <f t="shared" si="19"/>
        <v>2500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1150700</v>
      </c>
      <c r="BJ53" s="86">
        <f t="shared" si="19"/>
        <v>0</v>
      </c>
      <c r="BK53" s="86">
        <f t="shared" si="19"/>
        <v>0</v>
      </c>
      <c r="BL53" s="86">
        <f t="shared" si="19"/>
        <v>1900</v>
      </c>
      <c r="BM53" s="86">
        <f t="shared" si="19"/>
        <v>0</v>
      </c>
      <c r="BN53" s="86">
        <f t="shared" si="19"/>
        <v>1900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1040500</v>
      </c>
      <c r="BS53" s="86">
        <f t="shared" si="19"/>
        <v>0</v>
      </c>
      <c r="BT53" s="86">
        <f t="shared" si="19"/>
        <v>1373087.8399999999</v>
      </c>
      <c r="BU53" s="86">
        <f>BU8</f>
        <v>0</v>
      </c>
      <c r="BV53" s="102">
        <f>BV8+BV20+BV28+BV35+BV42+BV46+BV51</f>
        <v>10193500</v>
      </c>
      <c r="BW53" s="87">
        <f>BW20+BW28+BW35+BW42+BW46+BW51</f>
        <v>150000</v>
      </c>
      <c r="BX53" s="87">
        <f>BX20+BX28+BX35+BX42+BX46+BX51</f>
        <v>13825886.679999998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732600</v>
      </c>
      <c r="E10" s="89">
        <v>0</v>
      </c>
      <c r="F10" s="90"/>
      <c r="G10" s="88"/>
      <c r="H10" s="89"/>
      <c r="I10" s="90"/>
      <c r="J10" s="97">
        <v>255050</v>
      </c>
      <c r="K10" s="89">
        <v>0</v>
      </c>
      <c r="L10" s="101"/>
      <c r="M10" s="91">
        <v>115900</v>
      </c>
      <c r="N10" s="89">
        <v>0</v>
      </c>
      <c r="O10" s="90"/>
      <c r="P10" s="91">
        <v>0</v>
      </c>
      <c r="Q10" s="89">
        <v>0</v>
      </c>
      <c r="R10" s="90"/>
      <c r="S10" s="91"/>
      <c r="T10" s="89"/>
      <c r="U10" s="90"/>
      <c r="V10" s="91"/>
      <c r="W10" s="89"/>
      <c r="X10" s="90"/>
      <c r="Y10" s="91">
        <v>109870</v>
      </c>
      <c r="Z10" s="89">
        <v>0</v>
      </c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1213420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97000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>
        <v>500</v>
      </c>
      <c r="Q11" s="89">
        <v>0</v>
      </c>
      <c r="R11" s="90"/>
      <c r="S11" s="91"/>
      <c r="T11" s="89"/>
      <c r="U11" s="90"/>
      <c r="V11" s="91"/>
      <c r="W11" s="89"/>
      <c r="X11" s="90"/>
      <c r="Y11" s="91">
        <v>0</v>
      </c>
      <c r="Z11" s="89">
        <v>0</v>
      </c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97500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461400</v>
      </c>
      <c r="E12" s="89">
        <v>0</v>
      </c>
      <c r="F12" s="90"/>
      <c r="G12" s="88"/>
      <c r="H12" s="89"/>
      <c r="I12" s="90"/>
      <c r="J12" s="97">
        <v>595980</v>
      </c>
      <c r="K12" s="89">
        <v>0</v>
      </c>
      <c r="L12" s="101"/>
      <c r="M12" s="91">
        <v>750400</v>
      </c>
      <c r="N12" s="89">
        <v>0</v>
      </c>
      <c r="O12" s="90"/>
      <c r="P12" s="91">
        <v>47700</v>
      </c>
      <c r="Q12" s="89">
        <v>0</v>
      </c>
      <c r="R12" s="90"/>
      <c r="S12" s="91">
        <v>40000</v>
      </c>
      <c r="T12" s="89">
        <v>0</v>
      </c>
      <c r="U12" s="90"/>
      <c r="V12" s="91"/>
      <c r="W12" s="89"/>
      <c r="X12" s="90"/>
      <c r="Y12" s="91">
        <v>27600</v>
      </c>
      <c r="Z12" s="89">
        <v>0</v>
      </c>
      <c r="AA12" s="90"/>
      <c r="AB12" s="91">
        <v>1412400</v>
      </c>
      <c r="AC12" s="89">
        <v>0</v>
      </c>
      <c r="AD12" s="90"/>
      <c r="AE12" s="91">
        <v>438500</v>
      </c>
      <c r="AF12" s="89">
        <v>0</v>
      </c>
      <c r="AG12" s="90"/>
      <c r="AH12" s="91">
        <v>2100</v>
      </c>
      <c r="AI12" s="89">
        <v>0</v>
      </c>
      <c r="AJ12" s="90"/>
      <c r="AK12" s="91">
        <v>152700</v>
      </c>
      <c r="AL12" s="89">
        <v>0</v>
      </c>
      <c r="AM12" s="90"/>
      <c r="AN12" s="91">
        <v>6400</v>
      </c>
      <c r="AO12" s="89">
        <v>0</v>
      </c>
      <c r="AP12" s="90"/>
      <c r="AQ12" s="91">
        <v>1600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>
        <v>0</v>
      </c>
      <c r="BA12" s="89">
        <v>0</v>
      </c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3936780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60500</v>
      </c>
      <c r="E13" s="89">
        <v>0</v>
      </c>
      <c r="F13" s="90"/>
      <c r="G13" s="88"/>
      <c r="H13" s="89"/>
      <c r="I13" s="90"/>
      <c r="J13" s="97">
        <v>704200</v>
      </c>
      <c r="K13" s="89">
        <v>0</v>
      </c>
      <c r="L13" s="101"/>
      <c r="M13" s="91">
        <v>180000</v>
      </c>
      <c r="N13" s="89">
        <v>0</v>
      </c>
      <c r="O13" s="90"/>
      <c r="P13" s="91">
        <v>27200</v>
      </c>
      <c r="Q13" s="89">
        <v>0</v>
      </c>
      <c r="R13" s="90"/>
      <c r="S13" s="91">
        <v>55400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416400</v>
      </c>
      <c r="AL13" s="89">
        <v>0</v>
      </c>
      <c r="AM13" s="90"/>
      <c r="AN13" s="91">
        <v>5000</v>
      </c>
      <c r="AO13" s="89">
        <v>0</v>
      </c>
      <c r="AP13" s="90"/>
      <c r="AQ13" s="91">
        <v>100</v>
      </c>
      <c r="AR13" s="89">
        <v>0</v>
      </c>
      <c r="AS13" s="90"/>
      <c r="AT13" s="91">
        <v>2500</v>
      </c>
      <c r="AU13" s="89">
        <v>0</v>
      </c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1451300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500</v>
      </c>
      <c r="BM16" s="89">
        <v>0</v>
      </c>
      <c r="BN16" s="90"/>
      <c r="BO16" s="91">
        <v>0</v>
      </c>
      <c r="BP16" s="89">
        <v>0</v>
      </c>
      <c r="BQ16" s="90"/>
      <c r="BR16" s="97"/>
      <c r="BS16" s="89"/>
      <c r="BT16" s="101"/>
      <c r="BU16" s="76"/>
      <c r="BV16" s="85">
        <f t="shared" si="0"/>
        <v>500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80500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80500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45000</v>
      </c>
      <c r="E19" s="89">
        <v>0</v>
      </c>
      <c r="F19" s="90"/>
      <c r="G19" s="88"/>
      <c r="H19" s="89"/>
      <c r="I19" s="90"/>
      <c r="J19" s="97">
        <v>2000</v>
      </c>
      <c r="K19" s="89">
        <v>0</v>
      </c>
      <c r="L19" s="101"/>
      <c r="M19" s="97">
        <v>500</v>
      </c>
      <c r="N19" s="89">
        <v>0</v>
      </c>
      <c r="O19" s="101"/>
      <c r="P19" s="97">
        <v>0</v>
      </c>
      <c r="Q19" s="89">
        <v>0</v>
      </c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2000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1140200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1189700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1477000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1557230</v>
      </c>
      <c r="K20" s="78">
        <f t="shared" si="1"/>
        <v>0</v>
      </c>
      <c r="L20" s="77">
        <f t="shared" si="1"/>
        <v>0</v>
      </c>
      <c r="M20" s="98">
        <f t="shared" si="1"/>
        <v>1046800</v>
      </c>
      <c r="N20" s="78">
        <f t="shared" si="1"/>
        <v>0</v>
      </c>
      <c r="O20" s="77">
        <f t="shared" si="1"/>
        <v>0</v>
      </c>
      <c r="P20" s="98">
        <f t="shared" si="1"/>
        <v>75400</v>
      </c>
      <c r="Q20" s="78">
        <f t="shared" si="1"/>
        <v>0</v>
      </c>
      <c r="R20" s="77">
        <f t="shared" si="1"/>
        <v>0</v>
      </c>
      <c r="S20" s="98">
        <f t="shared" si="1"/>
        <v>95400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137470</v>
      </c>
      <c r="Z20" s="78">
        <f t="shared" si="1"/>
        <v>0</v>
      </c>
      <c r="AA20" s="77">
        <f t="shared" si="1"/>
        <v>0</v>
      </c>
      <c r="AB20" s="98">
        <f t="shared" si="1"/>
        <v>1412400</v>
      </c>
      <c r="AC20" s="78">
        <f t="shared" si="1"/>
        <v>0</v>
      </c>
      <c r="AD20" s="77">
        <f t="shared" si="1"/>
        <v>0</v>
      </c>
      <c r="AE20" s="98">
        <f t="shared" si="1"/>
        <v>438500</v>
      </c>
      <c r="AF20" s="78">
        <f t="shared" si="1"/>
        <v>0</v>
      </c>
      <c r="AG20" s="77">
        <f t="shared" si="1"/>
        <v>0</v>
      </c>
      <c r="AH20" s="98">
        <f t="shared" si="1"/>
        <v>2100</v>
      </c>
      <c r="AI20" s="78">
        <f t="shared" si="1"/>
        <v>0</v>
      </c>
      <c r="AJ20" s="77">
        <f t="shared" si="1"/>
        <v>0</v>
      </c>
      <c r="AK20" s="98">
        <f t="shared" si="1"/>
        <v>571100</v>
      </c>
      <c r="AL20" s="78">
        <f t="shared" si="1"/>
        <v>0</v>
      </c>
      <c r="AM20" s="77">
        <f t="shared" si="1"/>
        <v>0</v>
      </c>
      <c r="AN20" s="98">
        <f t="shared" si="1"/>
        <v>11400</v>
      </c>
      <c r="AO20" s="78">
        <f t="shared" si="1"/>
        <v>0</v>
      </c>
      <c r="AP20" s="77">
        <f t="shared" si="1"/>
        <v>0</v>
      </c>
      <c r="AQ20" s="98">
        <f t="shared" si="1"/>
        <v>1700</v>
      </c>
      <c r="AR20" s="78">
        <f t="shared" si="1"/>
        <v>0</v>
      </c>
      <c r="AS20" s="77">
        <f t="shared" si="1"/>
        <v>0</v>
      </c>
      <c r="AT20" s="98">
        <f t="shared" si="1"/>
        <v>2500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1140200</v>
      </c>
      <c r="BJ20" s="78">
        <f t="shared" si="1"/>
        <v>0</v>
      </c>
      <c r="BK20" s="77">
        <f t="shared" si="1"/>
        <v>0</v>
      </c>
      <c r="BL20" s="98">
        <f t="shared" si="1"/>
        <v>500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7969700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133500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110000</v>
      </c>
      <c r="AF24" s="89">
        <v>0</v>
      </c>
      <c r="AG24" s="101"/>
      <c r="AH24" s="97"/>
      <c r="AI24" s="89"/>
      <c r="AJ24" s="101"/>
      <c r="AK24" s="97">
        <v>130000</v>
      </c>
      <c r="AL24" s="89">
        <v>0</v>
      </c>
      <c r="AM24" s="101"/>
      <c r="AN24" s="97">
        <v>0</v>
      </c>
      <c r="AO24" s="89">
        <v>0</v>
      </c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373500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>
        <v>0</v>
      </c>
      <c r="AI26" s="89">
        <v>0</v>
      </c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133500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110000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130000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373500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1500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1500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1500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1500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950000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950000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95000</v>
      </c>
      <c r="BS50" s="89">
        <v>0</v>
      </c>
      <c r="BT50" s="101"/>
      <c r="BU50" s="76"/>
      <c r="BV50" s="85">
        <f t="shared" si="9"/>
        <v>95000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1045000</v>
      </c>
      <c r="BS51" s="78">
        <f>BS49+BS50</f>
        <v>0</v>
      </c>
      <c r="BT51" s="77">
        <f>BT49+BT50</f>
        <v>0</v>
      </c>
      <c r="BU51" s="85"/>
      <c r="BV51" s="85">
        <f>BV49+BV50</f>
        <v>1045000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1610500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1557230</v>
      </c>
      <c r="K53" s="86">
        <f t="shared" si="11"/>
        <v>0</v>
      </c>
      <c r="L53" s="86">
        <f t="shared" si="11"/>
        <v>0</v>
      </c>
      <c r="M53" s="86">
        <f t="shared" si="11"/>
        <v>1046800</v>
      </c>
      <c r="N53" s="86">
        <f t="shared" si="11"/>
        <v>0</v>
      </c>
      <c r="O53" s="86">
        <f t="shared" si="11"/>
        <v>0</v>
      </c>
      <c r="P53" s="86">
        <f t="shared" si="11"/>
        <v>75400</v>
      </c>
      <c r="Q53" s="86">
        <f t="shared" si="11"/>
        <v>0</v>
      </c>
      <c r="R53" s="86">
        <f t="shared" si="11"/>
        <v>0</v>
      </c>
      <c r="S53" s="86">
        <f t="shared" si="11"/>
        <v>95400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137470</v>
      </c>
      <c r="Z53" s="86">
        <f t="shared" si="11"/>
        <v>0</v>
      </c>
      <c r="AA53" s="86">
        <f t="shared" si="11"/>
        <v>0</v>
      </c>
      <c r="AB53" s="86">
        <f t="shared" si="11"/>
        <v>1412400</v>
      </c>
      <c r="AC53" s="86">
        <f t="shared" si="11"/>
        <v>0</v>
      </c>
      <c r="AD53" s="86">
        <f t="shared" si="11"/>
        <v>0</v>
      </c>
      <c r="AE53" s="86">
        <f t="shared" si="11"/>
        <v>548500</v>
      </c>
      <c r="AF53" s="86">
        <f t="shared" si="11"/>
        <v>0</v>
      </c>
      <c r="AG53" s="86">
        <f t="shared" si="11"/>
        <v>0</v>
      </c>
      <c r="AH53" s="86">
        <f t="shared" si="11"/>
        <v>2100</v>
      </c>
      <c r="AI53" s="86">
        <f t="shared" si="11"/>
        <v>0</v>
      </c>
      <c r="AJ53" s="86">
        <f t="shared" si="11"/>
        <v>0</v>
      </c>
      <c r="AK53" s="86">
        <f t="shared" si="11"/>
        <v>701100</v>
      </c>
      <c r="AL53" s="86">
        <f t="shared" si="11"/>
        <v>0</v>
      </c>
      <c r="AM53" s="86">
        <f t="shared" si="11"/>
        <v>0</v>
      </c>
      <c r="AN53" s="86">
        <f t="shared" si="11"/>
        <v>11400</v>
      </c>
      <c r="AO53" s="86">
        <f t="shared" si="11"/>
        <v>0</v>
      </c>
      <c r="AP53" s="86">
        <f t="shared" si="11"/>
        <v>0</v>
      </c>
      <c r="AQ53" s="86">
        <f t="shared" si="11"/>
        <v>1700</v>
      </c>
      <c r="AR53" s="86">
        <f t="shared" si="11"/>
        <v>0</v>
      </c>
      <c r="AS53" s="86">
        <f t="shared" si="11"/>
        <v>0</v>
      </c>
      <c r="AT53" s="86">
        <f t="shared" si="11"/>
        <v>2500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1140200</v>
      </c>
      <c r="BJ53" s="86">
        <f t="shared" si="11"/>
        <v>0</v>
      </c>
      <c r="BK53" s="86">
        <f t="shared" si="11"/>
        <v>0</v>
      </c>
      <c r="BL53" s="86">
        <f t="shared" si="11"/>
        <v>2000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1045000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9389700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732600</v>
      </c>
      <c r="E10" s="89">
        <v>0</v>
      </c>
      <c r="F10" s="90"/>
      <c r="G10" s="88"/>
      <c r="H10" s="89"/>
      <c r="I10" s="90"/>
      <c r="J10" s="97">
        <v>255050</v>
      </c>
      <c r="K10" s="89">
        <v>0</v>
      </c>
      <c r="L10" s="101"/>
      <c r="M10" s="91">
        <v>115900</v>
      </c>
      <c r="N10" s="89">
        <v>0</v>
      </c>
      <c r="O10" s="90"/>
      <c r="P10" s="91">
        <v>0</v>
      </c>
      <c r="Q10" s="89">
        <v>0</v>
      </c>
      <c r="R10" s="90"/>
      <c r="S10" s="91"/>
      <c r="T10" s="89"/>
      <c r="U10" s="90"/>
      <c r="V10" s="91"/>
      <c r="W10" s="89"/>
      <c r="X10" s="90"/>
      <c r="Y10" s="91">
        <v>109870</v>
      </c>
      <c r="Z10" s="89">
        <v>0</v>
      </c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1213420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97000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>
        <v>500</v>
      </c>
      <c r="Q11" s="89">
        <v>0</v>
      </c>
      <c r="R11" s="90"/>
      <c r="S11" s="91"/>
      <c r="T11" s="89"/>
      <c r="U11" s="90"/>
      <c r="V11" s="91"/>
      <c r="W11" s="89"/>
      <c r="X11" s="90"/>
      <c r="Y11" s="91">
        <v>0</v>
      </c>
      <c r="Z11" s="89">
        <v>0</v>
      </c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97500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431400</v>
      </c>
      <c r="E12" s="89">
        <v>0</v>
      </c>
      <c r="F12" s="90"/>
      <c r="G12" s="88"/>
      <c r="H12" s="89"/>
      <c r="I12" s="90"/>
      <c r="J12" s="97">
        <v>511180</v>
      </c>
      <c r="K12" s="89">
        <v>0</v>
      </c>
      <c r="L12" s="101"/>
      <c r="M12" s="91">
        <v>730400</v>
      </c>
      <c r="N12" s="89">
        <v>0</v>
      </c>
      <c r="O12" s="90"/>
      <c r="P12" s="91">
        <v>47700</v>
      </c>
      <c r="Q12" s="89">
        <v>0</v>
      </c>
      <c r="R12" s="90"/>
      <c r="S12" s="91">
        <v>37500</v>
      </c>
      <c r="T12" s="89">
        <v>0</v>
      </c>
      <c r="U12" s="90"/>
      <c r="V12" s="91"/>
      <c r="W12" s="89"/>
      <c r="X12" s="90"/>
      <c r="Y12" s="91">
        <v>13600</v>
      </c>
      <c r="Z12" s="89">
        <v>0</v>
      </c>
      <c r="AA12" s="90"/>
      <c r="AB12" s="91">
        <v>1412400</v>
      </c>
      <c r="AC12" s="89">
        <v>0</v>
      </c>
      <c r="AD12" s="90"/>
      <c r="AE12" s="91">
        <v>415500</v>
      </c>
      <c r="AF12" s="89">
        <v>0</v>
      </c>
      <c r="AG12" s="90"/>
      <c r="AH12" s="91">
        <v>2100</v>
      </c>
      <c r="AI12" s="89">
        <v>0</v>
      </c>
      <c r="AJ12" s="90"/>
      <c r="AK12" s="91">
        <v>151700</v>
      </c>
      <c r="AL12" s="89">
        <v>0</v>
      </c>
      <c r="AM12" s="90"/>
      <c r="AN12" s="91">
        <v>6400</v>
      </c>
      <c r="AO12" s="89">
        <v>0</v>
      </c>
      <c r="AP12" s="90"/>
      <c r="AQ12" s="91">
        <v>1600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>
        <v>0</v>
      </c>
      <c r="BA12" s="89">
        <v>0</v>
      </c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3761480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60500</v>
      </c>
      <c r="E13" s="89">
        <v>0</v>
      </c>
      <c r="F13" s="90"/>
      <c r="G13" s="88"/>
      <c r="H13" s="89"/>
      <c r="I13" s="90"/>
      <c r="J13" s="97">
        <v>704200</v>
      </c>
      <c r="K13" s="89">
        <v>0</v>
      </c>
      <c r="L13" s="101"/>
      <c r="M13" s="91">
        <v>176000</v>
      </c>
      <c r="N13" s="89">
        <v>0</v>
      </c>
      <c r="O13" s="90"/>
      <c r="P13" s="91">
        <v>27200</v>
      </c>
      <c r="Q13" s="89">
        <v>0</v>
      </c>
      <c r="R13" s="90"/>
      <c r="S13" s="91">
        <v>55400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416400</v>
      </c>
      <c r="AL13" s="89">
        <v>0</v>
      </c>
      <c r="AM13" s="90"/>
      <c r="AN13" s="91">
        <v>5000</v>
      </c>
      <c r="AO13" s="89">
        <v>0</v>
      </c>
      <c r="AP13" s="90"/>
      <c r="AQ13" s="91">
        <v>100</v>
      </c>
      <c r="AR13" s="89">
        <v>0</v>
      </c>
      <c r="AS13" s="90"/>
      <c r="AT13" s="91">
        <v>2500</v>
      </c>
      <c r="AU13" s="89">
        <v>0</v>
      </c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1447300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500</v>
      </c>
      <c r="BM16" s="89">
        <v>0</v>
      </c>
      <c r="BN16" s="90"/>
      <c r="BO16" s="91">
        <v>0</v>
      </c>
      <c r="BP16" s="89">
        <v>0</v>
      </c>
      <c r="BQ16" s="90"/>
      <c r="BR16" s="97"/>
      <c r="BS16" s="89"/>
      <c r="BT16" s="101"/>
      <c r="BU16" s="76"/>
      <c r="BV16" s="85">
        <f t="shared" si="0"/>
        <v>500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79000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79000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45000</v>
      </c>
      <c r="E19" s="89">
        <v>0</v>
      </c>
      <c r="F19" s="90"/>
      <c r="G19" s="88"/>
      <c r="H19" s="89"/>
      <c r="I19" s="90"/>
      <c r="J19" s="97">
        <v>2000</v>
      </c>
      <c r="K19" s="89">
        <v>0</v>
      </c>
      <c r="L19" s="101"/>
      <c r="M19" s="97">
        <v>500</v>
      </c>
      <c r="N19" s="89">
        <v>0</v>
      </c>
      <c r="O19" s="101"/>
      <c r="P19" s="97">
        <v>0</v>
      </c>
      <c r="Q19" s="89">
        <v>0</v>
      </c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2000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1140200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1189700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1445500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1472430</v>
      </c>
      <c r="K20" s="78">
        <f t="shared" si="1"/>
        <v>0</v>
      </c>
      <c r="L20" s="77">
        <f t="shared" si="1"/>
        <v>0</v>
      </c>
      <c r="M20" s="98">
        <f t="shared" si="1"/>
        <v>1022800</v>
      </c>
      <c r="N20" s="78">
        <f t="shared" si="1"/>
        <v>0</v>
      </c>
      <c r="O20" s="77">
        <f t="shared" si="1"/>
        <v>0</v>
      </c>
      <c r="P20" s="98">
        <f t="shared" si="1"/>
        <v>75400</v>
      </c>
      <c r="Q20" s="78">
        <f t="shared" si="1"/>
        <v>0</v>
      </c>
      <c r="R20" s="77">
        <f t="shared" si="1"/>
        <v>0</v>
      </c>
      <c r="S20" s="98">
        <f t="shared" si="1"/>
        <v>92900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123470</v>
      </c>
      <c r="Z20" s="78">
        <f t="shared" si="1"/>
        <v>0</v>
      </c>
      <c r="AA20" s="77">
        <f t="shared" si="1"/>
        <v>0</v>
      </c>
      <c r="AB20" s="98">
        <f t="shared" si="1"/>
        <v>1412400</v>
      </c>
      <c r="AC20" s="78">
        <f t="shared" si="1"/>
        <v>0</v>
      </c>
      <c r="AD20" s="77">
        <f t="shared" si="1"/>
        <v>0</v>
      </c>
      <c r="AE20" s="98">
        <f t="shared" si="1"/>
        <v>415500</v>
      </c>
      <c r="AF20" s="78">
        <f t="shared" si="1"/>
        <v>0</v>
      </c>
      <c r="AG20" s="77">
        <f t="shared" si="1"/>
        <v>0</v>
      </c>
      <c r="AH20" s="98">
        <f t="shared" si="1"/>
        <v>2100</v>
      </c>
      <c r="AI20" s="78">
        <f t="shared" si="1"/>
        <v>0</v>
      </c>
      <c r="AJ20" s="77">
        <f t="shared" si="1"/>
        <v>0</v>
      </c>
      <c r="AK20" s="98">
        <f t="shared" si="1"/>
        <v>570100</v>
      </c>
      <c r="AL20" s="78">
        <f t="shared" si="1"/>
        <v>0</v>
      </c>
      <c r="AM20" s="77">
        <f t="shared" si="1"/>
        <v>0</v>
      </c>
      <c r="AN20" s="98">
        <f t="shared" si="1"/>
        <v>11400</v>
      </c>
      <c r="AO20" s="78">
        <f t="shared" si="1"/>
        <v>0</v>
      </c>
      <c r="AP20" s="77">
        <f t="shared" si="1"/>
        <v>0</v>
      </c>
      <c r="AQ20" s="98">
        <f t="shared" si="1"/>
        <v>1700</v>
      </c>
      <c r="AR20" s="78">
        <f t="shared" si="1"/>
        <v>0</v>
      </c>
      <c r="AS20" s="77">
        <f t="shared" si="1"/>
        <v>0</v>
      </c>
      <c r="AT20" s="98">
        <f t="shared" si="1"/>
        <v>2500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1140200</v>
      </c>
      <c r="BJ20" s="78">
        <f t="shared" si="1"/>
        <v>0</v>
      </c>
      <c r="BK20" s="77">
        <f t="shared" si="1"/>
        <v>0</v>
      </c>
      <c r="BL20" s="98">
        <f t="shared" si="1"/>
        <v>500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7788900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390000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>
        <v>0</v>
      </c>
      <c r="AO24" s="89">
        <v>0</v>
      </c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390000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>
        <v>0</v>
      </c>
      <c r="AI26" s="89">
        <v>0</v>
      </c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390000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390000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1500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1500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1500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1500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950000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950000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95000</v>
      </c>
      <c r="BS50" s="89">
        <v>0</v>
      </c>
      <c r="BT50" s="101"/>
      <c r="BU50" s="76"/>
      <c r="BV50" s="85">
        <f t="shared" si="9"/>
        <v>95000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1045000</v>
      </c>
      <c r="BS51" s="78">
        <f>BS49+BS50</f>
        <v>0</v>
      </c>
      <c r="BT51" s="77">
        <f>BT49+BT50</f>
        <v>0</v>
      </c>
      <c r="BU51" s="85"/>
      <c r="BV51" s="85">
        <f>BV49+BV50</f>
        <v>1045000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1445500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1472430</v>
      </c>
      <c r="K53" s="86">
        <f t="shared" si="11"/>
        <v>0</v>
      </c>
      <c r="L53" s="86">
        <f t="shared" si="11"/>
        <v>0</v>
      </c>
      <c r="M53" s="86">
        <f t="shared" si="11"/>
        <v>1022800</v>
      </c>
      <c r="N53" s="86">
        <f t="shared" si="11"/>
        <v>0</v>
      </c>
      <c r="O53" s="86">
        <f t="shared" si="11"/>
        <v>0</v>
      </c>
      <c r="P53" s="86">
        <f t="shared" si="11"/>
        <v>75400</v>
      </c>
      <c r="Q53" s="86">
        <f t="shared" si="11"/>
        <v>0</v>
      </c>
      <c r="R53" s="86">
        <f t="shared" si="11"/>
        <v>0</v>
      </c>
      <c r="S53" s="86">
        <f t="shared" si="11"/>
        <v>92900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123470</v>
      </c>
      <c r="Z53" s="86">
        <f t="shared" si="11"/>
        <v>0</v>
      </c>
      <c r="AA53" s="86">
        <f t="shared" si="11"/>
        <v>0</v>
      </c>
      <c r="AB53" s="86">
        <f t="shared" si="11"/>
        <v>1412400</v>
      </c>
      <c r="AC53" s="86">
        <f t="shared" si="11"/>
        <v>0</v>
      </c>
      <c r="AD53" s="86">
        <f t="shared" si="11"/>
        <v>0</v>
      </c>
      <c r="AE53" s="86">
        <f t="shared" si="11"/>
        <v>805500</v>
      </c>
      <c r="AF53" s="86">
        <f t="shared" si="11"/>
        <v>0</v>
      </c>
      <c r="AG53" s="86">
        <f t="shared" si="11"/>
        <v>0</v>
      </c>
      <c r="AH53" s="86">
        <f t="shared" si="11"/>
        <v>2100</v>
      </c>
      <c r="AI53" s="86">
        <f t="shared" si="11"/>
        <v>0</v>
      </c>
      <c r="AJ53" s="86">
        <f t="shared" si="11"/>
        <v>0</v>
      </c>
      <c r="AK53" s="86">
        <f t="shared" si="11"/>
        <v>570100</v>
      </c>
      <c r="AL53" s="86">
        <f t="shared" si="11"/>
        <v>0</v>
      </c>
      <c r="AM53" s="86">
        <f t="shared" si="11"/>
        <v>0</v>
      </c>
      <c r="AN53" s="86">
        <f t="shared" si="11"/>
        <v>11400</v>
      </c>
      <c r="AO53" s="86">
        <f t="shared" si="11"/>
        <v>0</v>
      </c>
      <c r="AP53" s="86">
        <f t="shared" si="11"/>
        <v>0</v>
      </c>
      <c r="AQ53" s="86">
        <f t="shared" si="11"/>
        <v>1700</v>
      </c>
      <c r="AR53" s="86">
        <f t="shared" si="11"/>
        <v>0</v>
      </c>
      <c r="AS53" s="86">
        <f t="shared" si="11"/>
        <v>0</v>
      </c>
      <c r="AT53" s="86">
        <f t="shared" si="11"/>
        <v>2500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1140200</v>
      </c>
      <c r="BJ53" s="86">
        <f t="shared" si="11"/>
        <v>0</v>
      </c>
      <c r="BK53" s="86">
        <f t="shared" si="11"/>
        <v>0</v>
      </c>
      <c r="BL53" s="86">
        <f t="shared" si="11"/>
        <v>2000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1045000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9225400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2020-11-19T17:13:35Z</dcterms:modified>
  <cp:category/>
  <cp:version/>
  <cp:contentType/>
  <cp:contentStatus/>
</cp:coreProperties>
</file>