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<sst xmlns="http://schemas.openxmlformats.org/spreadsheetml/2006/main" count="870" uniqueCount="151">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</sst>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37531.63</v>
      </c>
      <c r="E5" s="38"/>
    </row>
    <row r="6" spans="2:5" ht="15">
      <c r="B6" s="8"/>
      <c r="C6" s="5" t="s">
        <v>5</v>
      </c>
      <c r="D6" s="39">
        <v>345328.4</v>
      </c>
      <c r="E6" s="40"/>
    </row>
    <row r="7" spans="2:5" ht="15">
      <c r="B7" s="8"/>
      <c r="C7" s="5" t="s">
        <v>6</v>
      </c>
      <c r="D7" s="39">
        <v>7.275957614183426E-12</v>
      </c>
      <c r="E7" s="40"/>
    </row>
    <row r="8" spans="2:5" ht="15.75" thickBot="1">
      <c r="B8" s="9"/>
      <c r="C8" s="6" t="s">
        <v>7</v>
      </c>
      <c r="D8" s="41"/>
      <c r="E8" s="42">
        <v>2067490.87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2322600</v>
      </c>
      <c r="E10" s="45">
        <v>2601578.8899999997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103000</v>
      </c>
      <c r="E14" s="45">
        <v>113764.12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2425600</v>
      </c>
      <c r="E16" s="51">
        <f>E10+E11+E12+E13+E14+E15</f>
        <v>2715343.01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112966</v>
      </c>
      <c r="E18" s="45">
        <v>112966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1500</v>
      </c>
      <c r="E20" s="59">
        <v>1500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114466</v>
      </c>
      <c r="E23" s="51">
        <f>E18+E19+E20+E21+E22</f>
        <v>114466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241150</v>
      </c>
      <c r="E25" s="45">
        <v>289989.93</v>
      </c>
    </row>
    <row r="26" spans="2:5" ht="15">
      <c r="B26" s="13">
        <v>30200</v>
      </c>
      <c r="C26" s="54" t="s">
        <v>28</v>
      </c>
      <c r="D26" s="39">
        <v>10000</v>
      </c>
      <c r="E26" s="45">
        <v>10147</v>
      </c>
    </row>
    <row r="27" spans="2:5" ht="15">
      <c r="B27" s="13">
        <v>30300</v>
      </c>
      <c r="C27" s="54" t="s">
        <v>29</v>
      </c>
      <c r="D27" s="39">
        <v>2000</v>
      </c>
      <c r="E27" s="45">
        <v>2000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573000</v>
      </c>
      <c r="E29" s="50">
        <v>706421.21</v>
      </c>
    </row>
    <row r="30" spans="2:5" ht="15.75" thickBot="1">
      <c r="B30" s="16">
        <v>30000</v>
      </c>
      <c r="C30" s="15" t="s">
        <v>32</v>
      </c>
      <c r="D30" s="48">
        <f>D25+D26+D27+D28+D29</f>
        <v>826150</v>
      </c>
      <c r="E30" s="51">
        <f>E25+E26+E27+E28+E29</f>
        <v>1008558.1399999999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365000</v>
      </c>
      <c r="E34" s="45">
        <v>365000</v>
      </c>
    </row>
    <row r="35" spans="2:5" ht="15">
      <c r="B35" s="13">
        <v>40400</v>
      </c>
      <c r="C35" s="54" t="s">
        <v>38</v>
      </c>
      <c r="D35" s="39">
        <v>61000</v>
      </c>
      <c r="E35" s="45">
        <v>61000</v>
      </c>
    </row>
    <row r="36" spans="2:5" ht="15">
      <c r="B36" s="13">
        <v>40500</v>
      </c>
      <c r="C36" s="54" t="s">
        <v>39</v>
      </c>
      <c r="D36" s="49">
        <v>70000</v>
      </c>
      <c r="E36" s="50">
        <v>70000</v>
      </c>
    </row>
    <row r="37" spans="2:5" ht="15.75" thickBot="1">
      <c r="B37" s="16">
        <v>40000</v>
      </c>
      <c r="C37" s="15" t="s">
        <v>40</v>
      </c>
      <c r="D37" s="48">
        <f>D32+D33+D34+D35+D36</f>
        <v>496000</v>
      </c>
      <c r="E37" s="51">
        <f>E32+E33+E34+E35+E36</f>
        <v>496000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342400</v>
      </c>
      <c r="E54" s="45">
        <v>343300</v>
      </c>
    </row>
    <row r="55" spans="2:5" ht="15">
      <c r="B55" s="13">
        <v>90200</v>
      </c>
      <c r="C55" s="54" t="s">
        <v>62</v>
      </c>
      <c r="D55" s="61">
        <v>295000</v>
      </c>
      <c r="E55" s="62">
        <v>324755.13</v>
      </c>
    </row>
    <row r="56" spans="2:5" ht="15.75" thickBot="1">
      <c r="B56" s="16">
        <v>90000</v>
      </c>
      <c r="C56" s="15" t="s">
        <v>63</v>
      </c>
      <c r="D56" s="48">
        <f>D54+D55</f>
        <v>637400</v>
      </c>
      <c r="E56" s="51">
        <f>E54+E55</f>
        <v>668055.13</v>
      </c>
    </row>
    <row r="57" spans="2:5" ht="16.5" thickBot="1" thickTop="1">
      <c r="B57" s="109" t="s">
        <v>64</v>
      </c>
      <c r="C57" s="110"/>
      <c r="D57" s="52">
        <f>D16+D23+D30+D37+D43+D49+D52+D56</f>
        <v>4499616</v>
      </c>
      <c r="E57" s="55">
        <f>E16+E23+E30+E37+E43+E49+E52+E56</f>
        <v>5002422.279999999</v>
      </c>
    </row>
    <row r="58" spans="2:5" ht="16.5" thickBot="1" thickTop="1">
      <c r="B58" s="109" t="s">
        <v>65</v>
      </c>
      <c r="C58" s="110"/>
      <c r="D58" s="52">
        <f>D57+D5+D6+D7+D8</f>
        <v>4882476.03</v>
      </c>
      <c r="E58" s="55">
        <f>E57+E5+E6+E7+E8</f>
        <v>7069913.149999999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2327600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103000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2430600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112566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1500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114066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241150</v>
      </c>
      <c r="E25" s="45"/>
    </row>
    <row r="26" spans="2:5" ht="15">
      <c r="B26" s="13">
        <v>30200</v>
      </c>
      <c r="C26" s="54" t="s">
        <v>28</v>
      </c>
      <c r="D26" s="39">
        <v>10000</v>
      </c>
      <c r="E26" s="45"/>
    </row>
    <row r="27" spans="2:5" ht="15">
      <c r="B27" s="13">
        <v>30300</v>
      </c>
      <c r="C27" s="54" t="s">
        <v>29</v>
      </c>
      <c r="D27" s="39">
        <v>2000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587000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840150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180000</v>
      </c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70000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260000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342400</v>
      </c>
      <c r="E54" s="45"/>
    </row>
    <row r="55" spans="2:5" ht="15">
      <c r="B55" s="13">
        <v>90200</v>
      </c>
      <c r="C55" s="54" t="s">
        <v>62</v>
      </c>
      <c r="D55" s="61">
        <v>295000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637400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4282216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4282216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2325600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103000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2428600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112566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1500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114066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241150</v>
      </c>
      <c r="E25" s="45"/>
    </row>
    <row r="26" spans="2:5" ht="15">
      <c r="B26" s="13">
        <v>30200</v>
      </c>
      <c r="C26" s="54" t="s">
        <v>28</v>
      </c>
      <c r="D26" s="39">
        <v>10000</v>
      </c>
      <c r="E26" s="45"/>
    </row>
    <row r="27" spans="2:5" ht="15">
      <c r="B27" s="13">
        <v>30300</v>
      </c>
      <c r="C27" s="54" t="s">
        <v>29</v>
      </c>
      <c r="D27" s="39">
        <v>2000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587000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840150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180000</v>
      </c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70000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260000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342400</v>
      </c>
      <c r="E54" s="45"/>
    </row>
    <row r="55" spans="2:5" ht="15">
      <c r="B55" s="13">
        <v>90200</v>
      </c>
      <c r="C55" s="54" t="s">
        <v>62</v>
      </c>
      <c r="D55" s="61">
        <v>295000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637400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4280216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4280216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461731.63</v>
      </c>
      <c r="E10" s="89">
        <v>0</v>
      </c>
      <c r="F10" s="90">
        <v>491785.57999999996</v>
      </c>
      <c r="G10" s="88"/>
      <c r="H10" s="89"/>
      <c r="I10" s="90"/>
      <c r="J10" s="97">
        <v>105500</v>
      </c>
      <c r="K10" s="89">
        <v>0</v>
      </c>
      <c r="L10" s="101">
        <v>105500</v>
      </c>
      <c r="M10" s="91">
        <v>0</v>
      </c>
      <c r="N10" s="89">
        <v>0</v>
      </c>
      <c r="O10" s="90">
        <v>0</v>
      </c>
      <c r="P10" s="91">
        <v>29000</v>
      </c>
      <c r="Q10" s="89">
        <v>0</v>
      </c>
      <c r="R10" s="90">
        <v>29000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51600</v>
      </c>
      <c r="AC10" s="89">
        <v>0</v>
      </c>
      <c r="AD10" s="90">
        <v>51600</v>
      </c>
      <c r="AE10" s="91">
        <v>16161</v>
      </c>
      <c r="AF10" s="89">
        <v>0</v>
      </c>
      <c r="AG10" s="90">
        <v>16161</v>
      </c>
      <c r="AH10" s="91"/>
      <c r="AI10" s="89"/>
      <c r="AJ10" s="90"/>
      <c r="AK10" s="91">
        <v>25200</v>
      </c>
      <c r="AL10" s="89">
        <v>0</v>
      </c>
      <c r="AM10" s="90">
        <v>25200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689192.63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719246.58</v>
      </c>
    </row>
    <row r="11" spans="2:76" ht="15">
      <c r="B11" s="13">
        <v>102</v>
      </c>
      <c r="C11" s="25" t="s">
        <v>92</v>
      </c>
      <c r="D11" s="88">
        <v>32400</v>
      </c>
      <c r="E11" s="89">
        <v>0</v>
      </c>
      <c r="F11" s="90">
        <v>32998.4</v>
      </c>
      <c r="G11" s="88"/>
      <c r="H11" s="89"/>
      <c r="I11" s="90"/>
      <c r="J11" s="97">
        <v>7000</v>
      </c>
      <c r="K11" s="89">
        <v>0</v>
      </c>
      <c r="L11" s="101">
        <v>7000</v>
      </c>
      <c r="M11" s="91">
        <v>0</v>
      </c>
      <c r="N11" s="89">
        <v>0</v>
      </c>
      <c r="O11" s="90">
        <v>0</v>
      </c>
      <c r="P11" s="91">
        <v>2300</v>
      </c>
      <c r="Q11" s="89">
        <v>0</v>
      </c>
      <c r="R11" s="90">
        <v>2300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2000</v>
      </c>
      <c r="AC11" s="89">
        <v>0</v>
      </c>
      <c r="AD11" s="90">
        <v>2000</v>
      </c>
      <c r="AE11" s="91">
        <v>1800</v>
      </c>
      <c r="AF11" s="89">
        <v>0</v>
      </c>
      <c r="AG11" s="90">
        <v>1800</v>
      </c>
      <c r="AH11" s="91"/>
      <c r="AI11" s="89"/>
      <c r="AJ11" s="90"/>
      <c r="AK11" s="91">
        <v>2000</v>
      </c>
      <c r="AL11" s="89">
        <v>0</v>
      </c>
      <c r="AM11" s="90">
        <v>2000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47500</v>
      </c>
      <c r="BW11" s="77">
        <f t="shared" si="1"/>
        <v>0</v>
      </c>
      <c r="BX11" s="79">
        <f t="shared" si="2"/>
        <v>48098.4</v>
      </c>
    </row>
    <row r="12" spans="2:76" ht="15">
      <c r="B12" s="13">
        <v>103</v>
      </c>
      <c r="C12" s="25" t="s">
        <v>93</v>
      </c>
      <c r="D12" s="88">
        <v>377113</v>
      </c>
      <c r="E12" s="89">
        <v>0</v>
      </c>
      <c r="F12" s="90">
        <v>472527.73999999993</v>
      </c>
      <c r="G12" s="88"/>
      <c r="H12" s="89"/>
      <c r="I12" s="90"/>
      <c r="J12" s="97">
        <v>33862</v>
      </c>
      <c r="K12" s="89">
        <v>0</v>
      </c>
      <c r="L12" s="101">
        <v>38410.33</v>
      </c>
      <c r="M12" s="91">
        <v>383050</v>
      </c>
      <c r="N12" s="89">
        <v>0</v>
      </c>
      <c r="O12" s="90">
        <v>468000.26000000007</v>
      </c>
      <c r="P12" s="91">
        <v>32389</v>
      </c>
      <c r="Q12" s="89">
        <v>0</v>
      </c>
      <c r="R12" s="90">
        <v>41657.40000000001</v>
      </c>
      <c r="S12" s="91">
        <v>62497</v>
      </c>
      <c r="T12" s="89">
        <v>0</v>
      </c>
      <c r="U12" s="90">
        <v>80258.43</v>
      </c>
      <c r="V12" s="91">
        <v>5500</v>
      </c>
      <c r="W12" s="89">
        <v>0</v>
      </c>
      <c r="X12" s="90">
        <v>8403.77</v>
      </c>
      <c r="Y12" s="91"/>
      <c r="Z12" s="89"/>
      <c r="AA12" s="90"/>
      <c r="AB12" s="91">
        <v>604090</v>
      </c>
      <c r="AC12" s="89">
        <v>0</v>
      </c>
      <c r="AD12" s="90">
        <v>625774.09</v>
      </c>
      <c r="AE12" s="91">
        <v>279600</v>
      </c>
      <c r="AF12" s="89">
        <v>0</v>
      </c>
      <c r="AG12" s="90">
        <v>341260.32999999996</v>
      </c>
      <c r="AH12" s="91">
        <v>0</v>
      </c>
      <c r="AI12" s="89">
        <v>0</v>
      </c>
      <c r="AJ12" s="90">
        <v>0</v>
      </c>
      <c r="AK12" s="91">
        <v>27229</v>
      </c>
      <c r="AL12" s="89">
        <v>0</v>
      </c>
      <c r="AM12" s="90">
        <v>37390.44</v>
      </c>
      <c r="AN12" s="91"/>
      <c r="AO12" s="89"/>
      <c r="AP12" s="90"/>
      <c r="AQ12" s="91">
        <v>9577</v>
      </c>
      <c r="AR12" s="89">
        <v>0</v>
      </c>
      <c r="AS12" s="90">
        <v>10385.07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1814907</v>
      </c>
      <c r="BW12" s="77">
        <f t="shared" si="1"/>
        <v>0</v>
      </c>
      <c r="BX12" s="79">
        <f t="shared" si="2"/>
        <v>2124067.86</v>
      </c>
    </row>
    <row r="13" spans="2:76" ht="15">
      <c r="B13" s="13">
        <v>104</v>
      </c>
      <c r="C13" s="25" t="s">
        <v>19</v>
      </c>
      <c r="D13" s="88">
        <v>90000</v>
      </c>
      <c r="E13" s="89">
        <v>0</v>
      </c>
      <c r="F13" s="90">
        <v>115405.34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33500</v>
      </c>
      <c r="N13" s="89">
        <v>0</v>
      </c>
      <c r="O13" s="90">
        <v>65222.18</v>
      </c>
      <c r="P13" s="91">
        <v>8200</v>
      </c>
      <c r="Q13" s="89">
        <v>0</v>
      </c>
      <c r="R13" s="90">
        <v>12700</v>
      </c>
      <c r="S13" s="91">
        <v>24900</v>
      </c>
      <c r="T13" s="89">
        <v>0</v>
      </c>
      <c r="U13" s="90">
        <v>25100</v>
      </c>
      <c r="V13" s="91">
        <v>25000</v>
      </c>
      <c r="W13" s="89">
        <v>0</v>
      </c>
      <c r="X13" s="90">
        <v>29390</v>
      </c>
      <c r="Y13" s="91"/>
      <c r="Z13" s="89"/>
      <c r="AA13" s="90"/>
      <c r="AB13" s="91">
        <v>22820</v>
      </c>
      <c r="AC13" s="89">
        <v>0</v>
      </c>
      <c r="AD13" s="90">
        <v>37469.020000000004</v>
      </c>
      <c r="AE13" s="91"/>
      <c r="AF13" s="89"/>
      <c r="AG13" s="90"/>
      <c r="AH13" s="91">
        <v>6000</v>
      </c>
      <c r="AI13" s="89">
        <v>0</v>
      </c>
      <c r="AJ13" s="90">
        <v>7512.5</v>
      </c>
      <c r="AK13" s="91">
        <v>191400</v>
      </c>
      <c r="AL13" s="89">
        <v>0</v>
      </c>
      <c r="AM13" s="90">
        <v>207300</v>
      </c>
      <c r="AN13" s="91"/>
      <c r="AO13" s="89"/>
      <c r="AP13" s="90"/>
      <c r="AQ13" s="91">
        <v>500</v>
      </c>
      <c r="AR13" s="89">
        <v>0</v>
      </c>
      <c r="AS13" s="90">
        <v>500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402320</v>
      </c>
      <c r="BW13" s="77">
        <f t="shared" si="1"/>
        <v>0</v>
      </c>
      <c r="BX13" s="79">
        <f t="shared" si="2"/>
        <v>500599.04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80100</v>
      </c>
      <c r="BM16" s="89">
        <v>0</v>
      </c>
      <c r="BN16" s="90">
        <v>80100</v>
      </c>
      <c r="BO16" s="91"/>
      <c r="BP16" s="89"/>
      <c r="BQ16" s="90"/>
      <c r="BR16" s="97"/>
      <c r="BS16" s="89"/>
      <c r="BT16" s="101"/>
      <c r="BU16" s="76"/>
      <c r="BV16" s="85">
        <f t="shared" si="0"/>
        <v>80100</v>
      </c>
      <c r="BW16" s="77">
        <f t="shared" si="1"/>
        <v>0</v>
      </c>
      <c r="BX16" s="79">
        <f t="shared" si="2"/>
        <v>80100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11000</v>
      </c>
      <c r="E18" s="89">
        <v>0</v>
      </c>
      <c r="F18" s="90">
        <v>11000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11000</v>
      </c>
      <c r="BW18" s="77">
        <f t="shared" si="1"/>
        <v>0</v>
      </c>
      <c r="BX18" s="79">
        <f t="shared" si="2"/>
        <v>11000</v>
      </c>
    </row>
    <row r="19" spans="2:76" ht="15">
      <c r="B19" s="13">
        <v>110</v>
      </c>
      <c r="C19" s="25" t="s">
        <v>98</v>
      </c>
      <c r="D19" s="88">
        <v>42100</v>
      </c>
      <c r="E19" s="89">
        <v>0</v>
      </c>
      <c r="F19" s="90">
        <v>42100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90728</v>
      </c>
      <c r="BJ19" s="89">
        <v>0</v>
      </c>
      <c r="BK19" s="101">
        <v>70000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132828</v>
      </c>
      <c r="BW19" s="77">
        <f t="shared" si="1"/>
        <v>0</v>
      </c>
      <c r="BX19" s="79">
        <f t="shared" si="2"/>
        <v>112100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1014344.63</v>
      </c>
      <c r="E20" s="78">
        <f t="shared" si="3"/>
        <v>0</v>
      </c>
      <c r="F20" s="79">
        <f t="shared" si="3"/>
        <v>1165817.06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146362</v>
      </c>
      <c r="K20" s="78">
        <f t="shared" si="3"/>
        <v>0</v>
      </c>
      <c r="L20" s="77">
        <f t="shared" si="3"/>
        <v>150910.33000000002</v>
      </c>
      <c r="M20" s="98">
        <f t="shared" si="3"/>
        <v>416550</v>
      </c>
      <c r="N20" s="78">
        <f t="shared" si="3"/>
        <v>0</v>
      </c>
      <c r="O20" s="77">
        <f t="shared" si="3"/>
        <v>533222.4400000001</v>
      </c>
      <c r="P20" s="98">
        <f t="shared" si="3"/>
        <v>71889</v>
      </c>
      <c r="Q20" s="78">
        <f t="shared" si="3"/>
        <v>0</v>
      </c>
      <c r="R20" s="77">
        <f t="shared" si="3"/>
        <v>85657.40000000001</v>
      </c>
      <c r="S20" s="98">
        <f t="shared" si="3"/>
        <v>87397</v>
      </c>
      <c r="T20" s="78">
        <f t="shared" si="3"/>
        <v>0</v>
      </c>
      <c r="U20" s="77">
        <f t="shared" si="3"/>
        <v>105358.43</v>
      </c>
      <c r="V20" s="98">
        <f t="shared" si="3"/>
        <v>30500</v>
      </c>
      <c r="W20" s="78">
        <f t="shared" si="3"/>
        <v>0</v>
      </c>
      <c r="X20" s="77">
        <f t="shared" si="3"/>
        <v>37793.770000000004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680510</v>
      </c>
      <c r="AC20" s="78">
        <f t="shared" si="3"/>
        <v>0</v>
      </c>
      <c r="AD20" s="77">
        <f t="shared" si="3"/>
        <v>716843.11</v>
      </c>
      <c r="AE20" s="98">
        <f t="shared" si="3"/>
        <v>297561</v>
      </c>
      <c r="AF20" s="78">
        <f t="shared" si="3"/>
        <v>0</v>
      </c>
      <c r="AG20" s="77">
        <f t="shared" si="3"/>
        <v>359221.32999999996</v>
      </c>
      <c r="AH20" s="98">
        <f t="shared" si="3"/>
        <v>6000</v>
      </c>
      <c r="AI20" s="78">
        <f t="shared" si="3"/>
        <v>0</v>
      </c>
      <c r="AJ20" s="77">
        <f t="shared" si="3"/>
        <v>7512.5</v>
      </c>
      <c r="AK20" s="98">
        <f t="shared" si="3"/>
        <v>245829</v>
      </c>
      <c r="AL20" s="78">
        <f t="shared" si="3"/>
        <v>0</v>
      </c>
      <c r="AM20" s="77">
        <f t="shared" si="3"/>
        <v>271890.44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10077</v>
      </c>
      <c r="AR20" s="78">
        <f t="shared" si="3"/>
        <v>0</v>
      </c>
      <c r="AS20" s="77">
        <f t="shared" si="3"/>
        <v>10885.07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90728</v>
      </c>
      <c r="BJ20" s="78">
        <f t="shared" si="3"/>
        <v>0</v>
      </c>
      <c r="BK20" s="77">
        <f t="shared" si="3"/>
        <v>70000</v>
      </c>
      <c r="BL20" s="98">
        <f t="shared" si="3"/>
        <v>80100</v>
      </c>
      <c r="BM20" s="78">
        <f t="shared" si="3"/>
        <v>0</v>
      </c>
      <c r="BN20" s="77">
        <f t="shared" si="3"/>
        <v>80100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3177847.63</v>
      </c>
      <c r="BW20" s="77">
        <f>BW10+BW11+BW12+BW13+BW14+BW15+BW16+BW17+BW18+BW19</f>
        <v>0</v>
      </c>
      <c r="BX20" s="95">
        <f>BX10+BX11+BX12+BX13+BX14+BX15+BX16+BX17+BX18+BX19</f>
        <v>3595211.88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40187.3</v>
      </c>
      <c r="E24" s="89">
        <v>0</v>
      </c>
      <c r="F24" s="90">
        <v>49557.3</v>
      </c>
      <c r="G24" s="88"/>
      <c r="H24" s="89"/>
      <c r="I24" s="90"/>
      <c r="J24" s="97">
        <v>8731.14</v>
      </c>
      <c r="K24" s="89">
        <v>0</v>
      </c>
      <c r="L24" s="101">
        <v>8731.14</v>
      </c>
      <c r="M24" s="97">
        <v>315309.96</v>
      </c>
      <c r="N24" s="89">
        <v>0</v>
      </c>
      <c r="O24" s="101">
        <v>389726.35000000003</v>
      </c>
      <c r="P24" s="97">
        <v>25000</v>
      </c>
      <c r="Q24" s="89">
        <v>0</v>
      </c>
      <c r="R24" s="101">
        <v>60213</v>
      </c>
      <c r="S24" s="97">
        <v>410000</v>
      </c>
      <c r="T24" s="89">
        <v>0</v>
      </c>
      <c r="U24" s="101">
        <v>454295.1</v>
      </c>
      <c r="V24" s="97"/>
      <c r="W24" s="89"/>
      <c r="X24" s="101"/>
      <c r="Y24" s="97">
        <v>3600</v>
      </c>
      <c r="Z24" s="89">
        <v>0</v>
      </c>
      <c r="AA24" s="101">
        <v>80425.38</v>
      </c>
      <c r="AB24" s="97">
        <v>0</v>
      </c>
      <c r="AC24" s="89">
        <v>0</v>
      </c>
      <c r="AD24" s="101">
        <v>0</v>
      </c>
      <c r="AE24" s="97">
        <v>11000</v>
      </c>
      <c r="AF24" s="89">
        <v>0</v>
      </c>
      <c r="AG24" s="101">
        <v>44885.58</v>
      </c>
      <c r="AH24" s="97"/>
      <c r="AI24" s="89"/>
      <c r="AJ24" s="101"/>
      <c r="AK24" s="97">
        <v>0</v>
      </c>
      <c r="AL24" s="89">
        <v>0</v>
      </c>
      <c r="AM24" s="101">
        <v>76742.72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813828.4</v>
      </c>
      <c r="BW24" s="77">
        <f t="shared" si="4"/>
        <v>0</v>
      </c>
      <c r="BX24" s="79">
        <f t="shared" si="4"/>
        <v>1164576.57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20000</v>
      </c>
      <c r="T25" s="89">
        <v>0</v>
      </c>
      <c r="U25" s="101">
        <v>20000</v>
      </c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20000</v>
      </c>
      <c r="BW25" s="77">
        <f t="shared" si="4"/>
        <v>0</v>
      </c>
      <c r="BX25" s="79">
        <f t="shared" si="4"/>
        <v>20000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0</v>
      </c>
      <c r="K27" s="89">
        <v>0</v>
      </c>
      <c r="L27" s="101">
        <v>2396.08</v>
      </c>
      <c r="M27" s="97">
        <v>7500</v>
      </c>
      <c r="N27" s="89">
        <v>0</v>
      </c>
      <c r="O27" s="101">
        <v>7500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7500</v>
      </c>
      <c r="BW27" s="77">
        <f t="shared" si="4"/>
        <v>0</v>
      </c>
      <c r="BX27" s="79">
        <f t="shared" si="4"/>
        <v>9896.08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40187.3</v>
      </c>
      <c r="E28" s="78">
        <f t="shared" si="5"/>
        <v>0</v>
      </c>
      <c r="F28" s="79">
        <f t="shared" si="5"/>
        <v>49557.3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8731.14</v>
      </c>
      <c r="K28" s="78">
        <f t="shared" si="5"/>
        <v>0</v>
      </c>
      <c r="L28" s="77">
        <f t="shared" si="5"/>
        <v>11127.22</v>
      </c>
      <c r="M28" s="98">
        <f t="shared" si="5"/>
        <v>322809.96</v>
      </c>
      <c r="N28" s="78">
        <f t="shared" si="5"/>
        <v>0</v>
      </c>
      <c r="O28" s="77">
        <f t="shared" si="5"/>
        <v>397226.35000000003</v>
      </c>
      <c r="P28" s="98">
        <f t="shared" si="5"/>
        <v>25000</v>
      </c>
      <c r="Q28" s="78">
        <f t="shared" si="5"/>
        <v>0</v>
      </c>
      <c r="R28" s="77">
        <f t="shared" si="5"/>
        <v>60213</v>
      </c>
      <c r="S28" s="98">
        <f t="shared" si="5"/>
        <v>430000</v>
      </c>
      <c r="T28" s="78">
        <f t="shared" si="5"/>
        <v>0</v>
      </c>
      <c r="U28" s="77">
        <f t="shared" si="5"/>
        <v>474295.1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3600</v>
      </c>
      <c r="Z28" s="78">
        <f t="shared" si="5"/>
        <v>0</v>
      </c>
      <c r="AA28" s="77">
        <f t="shared" si="5"/>
        <v>80425.38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11000</v>
      </c>
      <c r="AF28" s="78">
        <f t="shared" si="5"/>
        <v>0</v>
      </c>
      <c r="AG28" s="77">
        <f t="shared" si="5"/>
        <v>44885.58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76742.72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841328.4</v>
      </c>
      <c r="BW28" s="77">
        <f>BW23+BW24+BW25+BW26+BW27</f>
        <v>0</v>
      </c>
      <c r="BX28" s="95">
        <f>BX23+BX24+BX25+BX26+BX27</f>
        <v>1194472.6500000001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225900</v>
      </c>
      <c r="BM40" s="89">
        <v>0</v>
      </c>
      <c r="BN40" s="101">
        <v>225900</v>
      </c>
      <c r="BO40" s="97"/>
      <c r="BP40" s="89"/>
      <c r="BQ40" s="101"/>
      <c r="BR40" s="97"/>
      <c r="BS40" s="89"/>
      <c r="BT40" s="101"/>
      <c r="BU40" s="76"/>
      <c r="BV40" s="85">
        <f t="shared" si="10"/>
        <v>225900</v>
      </c>
      <c r="BW40" s="77">
        <f t="shared" si="10"/>
        <v>0</v>
      </c>
      <c r="BX40" s="79">
        <f t="shared" si="10"/>
        <v>225900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225900</v>
      </c>
      <c r="BM42" s="78">
        <f t="shared" si="12"/>
        <v>0</v>
      </c>
      <c r="BN42" s="77">
        <f t="shared" si="12"/>
        <v>225900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225900</v>
      </c>
      <c r="BW42" s="77">
        <f>BW38+BW39+BW40+BW41</f>
        <v>0</v>
      </c>
      <c r="BX42" s="95">
        <f>BX38+BX39+BX40+BX41</f>
        <v>225900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342400</v>
      </c>
      <c r="BS49" s="89">
        <v>0</v>
      </c>
      <c r="BT49" s="101">
        <v>342400</v>
      </c>
      <c r="BU49" s="76"/>
      <c r="BV49" s="85">
        <f aca="true" t="shared" si="15" ref="BV49:BX50">D49+G49+J49+M49+P49+S49+V49+Y49+AB49+AE49+AH49+AK49+AN49+AQ49+AT49+AW49+AZ49+BC49+BF49+BI49+BL49+BO49+BR49</f>
        <v>342400</v>
      </c>
      <c r="BW49" s="77">
        <f t="shared" si="15"/>
        <v>0</v>
      </c>
      <c r="BX49" s="79">
        <f t="shared" si="15"/>
        <v>342400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295000</v>
      </c>
      <c r="BS50" s="89">
        <v>0</v>
      </c>
      <c r="BT50" s="101">
        <v>356657.62</v>
      </c>
      <c r="BU50" s="76"/>
      <c r="BV50" s="85">
        <f t="shared" si="15"/>
        <v>295000</v>
      </c>
      <c r="BW50" s="77">
        <f t="shared" si="15"/>
        <v>0</v>
      </c>
      <c r="BX50" s="79">
        <f t="shared" si="15"/>
        <v>356657.62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637400</v>
      </c>
      <c r="BS51" s="78">
        <f>BS49+BS50</f>
        <v>0</v>
      </c>
      <c r="BT51" s="77">
        <f>BT49+BT50</f>
        <v>699057.62</v>
      </c>
      <c r="BU51" s="85"/>
      <c r="BV51" s="85">
        <f>BV49+BV50</f>
        <v>637400</v>
      </c>
      <c r="BW51" s="77">
        <f>BW49+BW50</f>
        <v>0</v>
      </c>
      <c r="BX51" s="95">
        <f>BX49+BX50</f>
        <v>699057.62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1054531.93</v>
      </c>
      <c r="E53" s="86">
        <f t="shared" si="18"/>
        <v>0</v>
      </c>
      <c r="F53" s="86">
        <f t="shared" si="18"/>
        <v>1215374.36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155093.14</v>
      </c>
      <c r="K53" s="86">
        <f t="shared" si="18"/>
        <v>0</v>
      </c>
      <c r="L53" s="86">
        <f t="shared" si="18"/>
        <v>162037.55000000002</v>
      </c>
      <c r="M53" s="86">
        <f t="shared" si="18"/>
        <v>739359.96</v>
      </c>
      <c r="N53" s="86">
        <f t="shared" si="18"/>
        <v>0</v>
      </c>
      <c r="O53" s="86">
        <f t="shared" si="18"/>
        <v>930448.79</v>
      </c>
      <c r="P53" s="86">
        <f t="shared" si="18"/>
        <v>96889</v>
      </c>
      <c r="Q53" s="86">
        <f t="shared" si="18"/>
        <v>0</v>
      </c>
      <c r="R53" s="86">
        <f t="shared" si="18"/>
        <v>145870.40000000002</v>
      </c>
      <c r="S53" s="86">
        <f t="shared" si="18"/>
        <v>517397</v>
      </c>
      <c r="T53" s="86">
        <f t="shared" si="18"/>
        <v>0</v>
      </c>
      <c r="U53" s="86">
        <f t="shared" si="18"/>
        <v>579653.53</v>
      </c>
      <c r="V53" s="86">
        <f t="shared" si="18"/>
        <v>30500</v>
      </c>
      <c r="W53" s="86">
        <f t="shared" si="18"/>
        <v>0</v>
      </c>
      <c r="X53" s="86">
        <f t="shared" si="18"/>
        <v>37793.770000000004</v>
      </c>
      <c r="Y53" s="86">
        <f t="shared" si="18"/>
        <v>3600</v>
      </c>
      <c r="Z53" s="86">
        <f t="shared" si="18"/>
        <v>0</v>
      </c>
      <c r="AA53" s="86">
        <f t="shared" si="18"/>
        <v>80425.38</v>
      </c>
      <c r="AB53" s="86">
        <f t="shared" si="18"/>
        <v>680510</v>
      </c>
      <c r="AC53" s="86">
        <f t="shared" si="18"/>
        <v>0</v>
      </c>
      <c r="AD53" s="86">
        <f t="shared" si="18"/>
        <v>716843.11</v>
      </c>
      <c r="AE53" s="86">
        <f t="shared" si="18"/>
        <v>308561</v>
      </c>
      <c r="AF53" s="86">
        <f t="shared" si="18"/>
        <v>0</v>
      </c>
      <c r="AG53" s="86">
        <f t="shared" si="18"/>
        <v>404106.91</v>
      </c>
      <c r="AH53" s="86">
        <f t="shared" si="18"/>
        <v>6000</v>
      </c>
      <c r="AI53" s="86">
        <f t="shared" si="18"/>
        <v>0</v>
      </c>
      <c r="AJ53" s="86">
        <f aca="true" t="shared" si="19" ref="AJ53:BT53">AJ20+AJ28+AJ35+AJ42+AJ46+AJ51</f>
        <v>7512.5</v>
      </c>
      <c r="AK53" s="86">
        <f t="shared" si="19"/>
        <v>245829</v>
      </c>
      <c r="AL53" s="86">
        <f t="shared" si="19"/>
        <v>0</v>
      </c>
      <c r="AM53" s="86">
        <f t="shared" si="19"/>
        <v>348633.16000000003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10077</v>
      </c>
      <c r="AR53" s="86">
        <f t="shared" si="19"/>
        <v>0</v>
      </c>
      <c r="AS53" s="86">
        <f t="shared" si="19"/>
        <v>10885.07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90728</v>
      </c>
      <c r="BJ53" s="86">
        <f t="shared" si="19"/>
        <v>0</v>
      </c>
      <c r="BK53" s="86">
        <f t="shared" si="19"/>
        <v>70000</v>
      </c>
      <c r="BL53" s="86">
        <f t="shared" si="19"/>
        <v>306000</v>
      </c>
      <c r="BM53" s="86">
        <f t="shared" si="19"/>
        <v>0</v>
      </c>
      <c r="BN53" s="86">
        <f t="shared" si="19"/>
        <v>306000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637400</v>
      </c>
      <c r="BS53" s="86">
        <f t="shared" si="19"/>
        <v>0</v>
      </c>
      <c r="BT53" s="86">
        <f t="shared" si="19"/>
        <v>699057.62</v>
      </c>
      <c r="BU53" s="86">
        <f>BU8</f>
        <v>0</v>
      </c>
      <c r="BV53" s="102">
        <f>BV8+BV20+BV28+BV35+BV42+BV46+BV51</f>
        <v>4882476.029999999</v>
      </c>
      <c r="BW53" s="87">
        <f>BW20+BW28+BW35+BW42+BW46+BW51</f>
        <v>0</v>
      </c>
      <c r="BX53" s="87">
        <f>BX20+BX28+BX35+BX42+BX46+BX51</f>
        <v>5714642.15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472700</v>
      </c>
      <c r="E10" s="89">
        <v>0</v>
      </c>
      <c r="F10" s="90"/>
      <c r="G10" s="88"/>
      <c r="H10" s="89"/>
      <c r="I10" s="90"/>
      <c r="J10" s="97">
        <v>102500</v>
      </c>
      <c r="K10" s="89">
        <v>0</v>
      </c>
      <c r="L10" s="101"/>
      <c r="M10" s="91">
        <v>0</v>
      </c>
      <c r="N10" s="89">
        <v>0</v>
      </c>
      <c r="O10" s="90"/>
      <c r="P10" s="91">
        <v>29000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51600</v>
      </c>
      <c r="AC10" s="89">
        <v>0</v>
      </c>
      <c r="AD10" s="90"/>
      <c r="AE10" s="91">
        <v>16161</v>
      </c>
      <c r="AF10" s="89">
        <v>0</v>
      </c>
      <c r="AG10" s="90"/>
      <c r="AH10" s="91"/>
      <c r="AI10" s="89"/>
      <c r="AJ10" s="90"/>
      <c r="AK10" s="91">
        <v>25200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697161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35400</v>
      </c>
      <c r="E11" s="89">
        <v>0</v>
      </c>
      <c r="F11" s="90"/>
      <c r="G11" s="88"/>
      <c r="H11" s="89"/>
      <c r="I11" s="90"/>
      <c r="J11" s="97">
        <v>7000</v>
      </c>
      <c r="K11" s="89">
        <v>0</v>
      </c>
      <c r="L11" s="101"/>
      <c r="M11" s="91">
        <v>0</v>
      </c>
      <c r="N11" s="89">
        <v>0</v>
      </c>
      <c r="O11" s="90"/>
      <c r="P11" s="91">
        <v>2300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2000</v>
      </c>
      <c r="AC11" s="89">
        <v>0</v>
      </c>
      <c r="AD11" s="90"/>
      <c r="AE11" s="91">
        <v>1800</v>
      </c>
      <c r="AF11" s="89">
        <v>0</v>
      </c>
      <c r="AG11" s="90"/>
      <c r="AH11" s="91"/>
      <c r="AI11" s="89"/>
      <c r="AJ11" s="90"/>
      <c r="AK11" s="91">
        <v>2000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50500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398113</v>
      </c>
      <c r="E12" s="89">
        <v>0</v>
      </c>
      <c r="F12" s="90"/>
      <c r="G12" s="88"/>
      <c r="H12" s="89"/>
      <c r="I12" s="90"/>
      <c r="J12" s="97">
        <v>33862</v>
      </c>
      <c r="K12" s="89">
        <v>0</v>
      </c>
      <c r="L12" s="101"/>
      <c r="M12" s="91">
        <v>383050</v>
      </c>
      <c r="N12" s="89">
        <v>0</v>
      </c>
      <c r="O12" s="90"/>
      <c r="P12" s="91">
        <v>32389</v>
      </c>
      <c r="Q12" s="89">
        <v>0</v>
      </c>
      <c r="R12" s="90"/>
      <c r="S12" s="91">
        <v>62497</v>
      </c>
      <c r="T12" s="89">
        <v>0</v>
      </c>
      <c r="U12" s="90"/>
      <c r="V12" s="91">
        <v>5500</v>
      </c>
      <c r="W12" s="89">
        <v>0</v>
      </c>
      <c r="X12" s="90"/>
      <c r="Y12" s="91"/>
      <c r="Z12" s="89"/>
      <c r="AA12" s="90"/>
      <c r="AB12" s="91">
        <v>604090</v>
      </c>
      <c r="AC12" s="89">
        <v>0</v>
      </c>
      <c r="AD12" s="90"/>
      <c r="AE12" s="91">
        <v>276600</v>
      </c>
      <c r="AF12" s="89">
        <v>0</v>
      </c>
      <c r="AG12" s="90"/>
      <c r="AH12" s="91">
        <v>0</v>
      </c>
      <c r="AI12" s="89">
        <v>0</v>
      </c>
      <c r="AJ12" s="90"/>
      <c r="AK12" s="91">
        <v>27229</v>
      </c>
      <c r="AL12" s="89">
        <v>0</v>
      </c>
      <c r="AM12" s="90"/>
      <c r="AN12" s="91"/>
      <c r="AO12" s="89"/>
      <c r="AP12" s="90"/>
      <c r="AQ12" s="91">
        <v>9577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1832907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65000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33500</v>
      </c>
      <c r="N13" s="89">
        <v>0</v>
      </c>
      <c r="O13" s="90"/>
      <c r="P13" s="91">
        <v>8200</v>
      </c>
      <c r="Q13" s="89">
        <v>0</v>
      </c>
      <c r="R13" s="90"/>
      <c r="S13" s="91">
        <v>24900</v>
      </c>
      <c r="T13" s="89">
        <v>0</v>
      </c>
      <c r="U13" s="90"/>
      <c r="V13" s="91">
        <v>25000</v>
      </c>
      <c r="W13" s="89">
        <v>0</v>
      </c>
      <c r="X13" s="90"/>
      <c r="Y13" s="91"/>
      <c r="Z13" s="89"/>
      <c r="AA13" s="90"/>
      <c r="AB13" s="91">
        <v>22820</v>
      </c>
      <c r="AC13" s="89">
        <v>0</v>
      </c>
      <c r="AD13" s="90"/>
      <c r="AE13" s="91"/>
      <c r="AF13" s="89"/>
      <c r="AG13" s="90"/>
      <c r="AH13" s="91">
        <v>6000</v>
      </c>
      <c r="AI13" s="89">
        <v>0</v>
      </c>
      <c r="AJ13" s="90"/>
      <c r="AK13" s="91">
        <v>191400</v>
      </c>
      <c r="AL13" s="89">
        <v>0</v>
      </c>
      <c r="AM13" s="90"/>
      <c r="AN13" s="91"/>
      <c r="AO13" s="89"/>
      <c r="AP13" s="90"/>
      <c r="AQ13" s="91">
        <v>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377320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69200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69200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39000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97328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136328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1021213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143362</v>
      </c>
      <c r="K20" s="78">
        <f t="shared" si="1"/>
        <v>0</v>
      </c>
      <c r="L20" s="77">
        <f t="shared" si="1"/>
        <v>0</v>
      </c>
      <c r="M20" s="98">
        <f t="shared" si="1"/>
        <v>416550</v>
      </c>
      <c r="N20" s="78">
        <f t="shared" si="1"/>
        <v>0</v>
      </c>
      <c r="O20" s="77">
        <f t="shared" si="1"/>
        <v>0</v>
      </c>
      <c r="P20" s="98">
        <f t="shared" si="1"/>
        <v>71889</v>
      </c>
      <c r="Q20" s="78">
        <f t="shared" si="1"/>
        <v>0</v>
      </c>
      <c r="R20" s="77">
        <f t="shared" si="1"/>
        <v>0</v>
      </c>
      <c r="S20" s="98">
        <f t="shared" si="1"/>
        <v>87397</v>
      </c>
      <c r="T20" s="78">
        <f t="shared" si="1"/>
        <v>0</v>
      </c>
      <c r="U20" s="77">
        <f t="shared" si="1"/>
        <v>0</v>
      </c>
      <c r="V20" s="98">
        <f t="shared" si="1"/>
        <v>30500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680510</v>
      </c>
      <c r="AC20" s="78">
        <f t="shared" si="1"/>
        <v>0</v>
      </c>
      <c r="AD20" s="77">
        <f t="shared" si="1"/>
        <v>0</v>
      </c>
      <c r="AE20" s="98">
        <f t="shared" si="1"/>
        <v>294561</v>
      </c>
      <c r="AF20" s="78">
        <f t="shared" si="1"/>
        <v>0</v>
      </c>
      <c r="AG20" s="77">
        <f t="shared" si="1"/>
        <v>0</v>
      </c>
      <c r="AH20" s="98">
        <f t="shared" si="1"/>
        <v>6000</v>
      </c>
      <c r="AI20" s="78">
        <f t="shared" si="1"/>
        <v>0</v>
      </c>
      <c r="AJ20" s="77">
        <f t="shared" si="1"/>
        <v>0</v>
      </c>
      <c r="AK20" s="98">
        <f t="shared" si="1"/>
        <v>245829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10077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97328</v>
      </c>
      <c r="BJ20" s="78">
        <f t="shared" si="1"/>
        <v>0</v>
      </c>
      <c r="BK20" s="77">
        <f t="shared" si="1"/>
        <v>0</v>
      </c>
      <c r="BL20" s="98">
        <f t="shared" si="1"/>
        <v>69200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3174416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260000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260000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260000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210400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210400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210400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210400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342400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342400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295000</v>
      </c>
      <c r="BS50" s="89">
        <v>0</v>
      </c>
      <c r="BT50" s="101"/>
      <c r="BU50" s="76"/>
      <c r="BV50" s="85">
        <f t="shared" si="9"/>
        <v>295000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637400</v>
      </c>
      <c r="BS51" s="78">
        <f>BS49+BS50</f>
        <v>0</v>
      </c>
      <c r="BT51" s="77">
        <f>BT49+BT50</f>
        <v>0</v>
      </c>
      <c r="BU51" s="85"/>
      <c r="BV51" s="85">
        <f>BV49+BV50</f>
        <v>637400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1281213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143362</v>
      </c>
      <c r="K53" s="86">
        <f t="shared" si="11"/>
        <v>0</v>
      </c>
      <c r="L53" s="86">
        <f t="shared" si="11"/>
        <v>0</v>
      </c>
      <c r="M53" s="86">
        <f t="shared" si="11"/>
        <v>416550</v>
      </c>
      <c r="N53" s="86">
        <f t="shared" si="11"/>
        <v>0</v>
      </c>
      <c r="O53" s="86">
        <f t="shared" si="11"/>
        <v>0</v>
      </c>
      <c r="P53" s="86">
        <f t="shared" si="11"/>
        <v>71889</v>
      </c>
      <c r="Q53" s="86">
        <f t="shared" si="11"/>
        <v>0</v>
      </c>
      <c r="R53" s="86">
        <f t="shared" si="11"/>
        <v>0</v>
      </c>
      <c r="S53" s="86">
        <f t="shared" si="11"/>
        <v>87397</v>
      </c>
      <c r="T53" s="86">
        <f t="shared" si="11"/>
        <v>0</v>
      </c>
      <c r="U53" s="86">
        <f t="shared" si="11"/>
        <v>0</v>
      </c>
      <c r="V53" s="86">
        <f t="shared" si="11"/>
        <v>30500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680510</v>
      </c>
      <c r="AC53" s="86">
        <f t="shared" si="11"/>
        <v>0</v>
      </c>
      <c r="AD53" s="86">
        <f t="shared" si="11"/>
        <v>0</v>
      </c>
      <c r="AE53" s="86">
        <f t="shared" si="11"/>
        <v>294561</v>
      </c>
      <c r="AF53" s="86">
        <f t="shared" si="11"/>
        <v>0</v>
      </c>
      <c r="AG53" s="86">
        <f t="shared" si="11"/>
        <v>0</v>
      </c>
      <c r="AH53" s="86">
        <f t="shared" si="11"/>
        <v>6000</v>
      </c>
      <c r="AI53" s="86">
        <f t="shared" si="11"/>
        <v>0</v>
      </c>
      <c r="AJ53" s="86">
        <f t="shared" si="11"/>
        <v>0</v>
      </c>
      <c r="AK53" s="86">
        <f t="shared" si="11"/>
        <v>245829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10077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97328</v>
      </c>
      <c r="BJ53" s="86">
        <f t="shared" si="11"/>
        <v>0</v>
      </c>
      <c r="BK53" s="86">
        <f t="shared" si="11"/>
        <v>0</v>
      </c>
      <c r="BL53" s="86">
        <f t="shared" si="11"/>
        <v>279600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637400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4282216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472700</v>
      </c>
      <c r="E10" s="89">
        <v>0</v>
      </c>
      <c r="F10" s="90"/>
      <c r="G10" s="88"/>
      <c r="H10" s="89"/>
      <c r="I10" s="90"/>
      <c r="J10" s="97">
        <v>102500</v>
      </c>
      <c r="K10" s="89">
        <v>0</v>
      </c>
      <c r="L10" s="101"/>
      <c r="M10" s="91">
        <v>0</v>
      </c>
      <c r="N10" s="89">
        <v>0</v>
      </c>
      <c r="O10" s="90"/>
      <c r="P10" s="91">
        <v>29000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51600</v>
      </c>
      <c r="AC10" s="89">
        <v>0</v>
      </c>
      <c r="AD10" s="90"/>
      <c r="AE10" s="91">
        <v>16161</v>
      </c>
      <c r="AF10" s="89">
        <v>0</v>
      </c>
      <c r="AG10" s="90"/>
      <c r="AH10" s="91"/>
      <c r="AI10" s="89"/>
      <c r="AJ10" s="90"/>
      <c r="AK10" s="91">
        <v>25200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697161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35400</v>
      </c>
      <c r="E11" s="89">
        <v>0</v>
      </c>
      <c r="F11" s="90"/>
      <c r="G11" s="88"/>
      <c r="H11" s="89"/>
      <c r="I11" s="90"/>
      <c r="J11" s="97">
        <v>7000</v>
      </c>
      <c r="K11" s="89">
        <v>0</v>
      </c>
      <c r="L11" s="101"/>
      <c r="M11" s="91">
        <v>0</v>
      </c>
      <c r="N11" s="89">
        <v>0</v>
      </c>
      <c r="O11" s="90"/>
      <c r="P11" s="91">
        <v>2300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2000</v>
      </c>
      <c r="AC11" s="89">
        <v>0</v>
      </c>
      <c r="AD11" s="90"/>
      <c r="AE11" s="91">
        <v>1800</v>
      </c>
      <c r="AF11" s="89">
        <v>0</v>
      </c>
      <c r="AG11" s="90"/>
      <c r="AH11" s="91"/>
      <c r="AI11" s="89"/>
      <c r="AJ11" s="90"/>
      <c r="AK11" s="91">
        <v>2000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50500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389113</v>
      </c>
      <c r="E12" s="89">
        <v>0</v>
      </c>
      <c r="F12" s="90"/>
      <c r="G12" s="88"/>
      <c r="H12" s="89"/>
      <c r="I12" s="90"/>
      <c r="J12" s="97">
        <v>33862</v>
      </c>
      <c r="K12" s="89">
        <v>0</v>
      </c>
      <c r="L12" s="101"/>
      <c r="M12" s="91">
        <v>383050</v>
      </c>
      <c r="N12" s="89">
        <v>0</v>
      </c>
      <c r="O12" s="90"/>
      <c r="P12" s="91">
        <v>32389</v>
      </c>
      <c r="Q12" s="89">
        <v>0</v>
      </c>
      <c r="R12" s="90"/>
      <c r="S12" s="91">
        <v>62497</v>
      </c>
      <c r="T12" s="89">
        <v>0</v>
      </c>
      <c r="U12" s="90"/>
      <c r="V12" s="91">
        <v>5500</v>
      </c>
      <c r="W12" s="89">
        <v>0</v>
      </c>
      <c r="X12" s="90"/>
      <c r="Y12" s="91"/>
      <c r="Z12" s="89"/>
      <c r="AA12" s="90"/>
      <c r="AB12" s="91">
        <v>604090</v>
      </c>
      <c r="AC12" s="89">
        <v>0</v>
      </c>
      <c r="AD12" s="90"/>
      <c r="AE12" s="91">
        <v>276600</v>
      </c>
      <c r="AF12" s="89">
        <v>0</v>
      </c>
      <c r="AG12" s="90"/>
      <c r="AH12" s="91">
        <v>0</v>
      </c>
      <c r="AI12" s="89">
        <v>0</v>
      </c>
      <c r="AJ12" s="90"/>
      <c r="AK12" s="91">
        <v>27229</v>
      </c>
      <c r="AL12" s="89">
        <v>0</v>
      </c>
      <c r="AM12" s="90"/>
      <c r="AN12" s="91"/>
      <c r="AO12" s="89"/>
      <c r="AP12" s="90"/>
      <c r="AQ12" s="91">
        <v>9577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1823907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65000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33500</v>
      </c>
      <c r="N13" s="89">
        <v>0</v>
      </c>
      <c r="O13" s="90"/>
      <c r="P13" s="91">
        <v>8200</v>
      </c>
      <c r="Q13" s="89">
        <v>0</v>
      </c>
      <c r="R13" s="90"/>
      <c r="S13" s="91">
        <v>24900</v>
      </c>
      <c r="T13" s="89">
        <v>0</v>
      </c>
      <c r="U13" s="90"/>
      <c r="V13" s="91">
        <v>25000</v>
      </c>
      <c r="W13" s="89">
        <v>0</v>
      </c>
      <c r="X13" s="90"/>
      <c r="Y13" s="91"/>
      <c r="Z13" s="89"/>
      <c r="AA13" s="90"/>
      <c r="AB13" s="91">
        <v>22820</v>
      </c>
      <c r="AC13" s="89">
        <v>0</v>
      </c>
      <c r="AD13" s="90"/>
      <c r="AE13" s="91"/>
      <c r="AF13" s="89"/>
      <c r="AG13" s="90"/>
      <c r="AH13" s="91">
        <v>6000</v>
      </c>
      <c r="AI13" s="89">
        <v>0</v>
      </c>
      <c r="AJ13" s="90"/>
      <c r="AK13" s="91">
        <v>191400</v>
      </c>
      <c r="AL13" s="89">
        <v>0</v>
      </c>
      <c r="AM13" s="90"/>
      <c r="AN13" s="91"/>
      <c r="AO13" s="89"/>
      <c r="AP13" s="90"/>
      <c r="AQ13" s="91">
        <v>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377320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59300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59300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39000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130328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169328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1012213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143362</v>
      </c>
      <c r="K20" s="78">
        <f t="shared" si="1"/>
        <v>0</v>
      </c>
      <c r="L20" s="77">
        <f t="shared" si="1"/>
        <v>0</v>
      </c>
      <c r="M20" s="98">
        <f t="shared" si="1"/>
        <v>416550</v>
      </c>
      <c r="N20" s="78">
        <f t="shared" si="1"/>
        <v>0</v>
      </c>
      <c r="O20" s="77">
        <f t="shared" si="1"/>
        <v>0</v>
      </c>
      <c r="P20" s="98">
        <f t="shared" si="1"/>
        <v>71889</v>
      </c>
      <c r="Q20" s="78">
        <f t="shared" si="1"/>
        <v>0</v>
      </c>
      <c r="R20" s="77">
        <f t="shared" si="1"/>
        <v>0</v>
      </c>
      <c r="S20" s="98">
        <f t="shared" si="1"/>
        <v>87397</v>
      </c>
      <c r="T20" s="78">
        <f t="shared" si="1"/>
        <v>0</v>
      </c>
      <c r="U20" s="77">
        <f t="shared" si="1"/>
        <v>0</v>
      </c>
      <c r="V20" s="98">
        <f t="shared" si="1"/>
        <v>30500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680510</v>
      </c>
      <c r="AC20" s="78">
        <f t="shared" si="1"/>
        <v>0</v>
      </c>
      <c r="AD20" s="77">
        <f t="shared" si="1"/>
        <v>0</v>
      </c>
      <c r="AE20" s="98">
        <f t="shared" si="1"/>
        <v>294561</v>
      </c>
      <c r="AF20" s="78">
        <f t="shared" si="1"/>
        <v>0</v>
      </c>
      <c r="AG20" s="77">
        <f t="shared" si="1"/>
        <v>0</v>
      </c>
      <c r="AH20" s="98">
        <f t="shared" si="1"/>
        <v>6000</v>
      </c>
      <c r="AI20" s="78">
        <f t="shared" si="1"/>
        <v>0</v>
      </c>
      <c r="AJ20" s="77">
        <f t="shared" si="1"/>
        <v>0</v>
      </c>
      <c r="AK20" s="98">
        <f t="shared" si="1"/>
        <v>245829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10077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130328</v>
      </c>
      <c r="BJ20" s="78">
        <f t="shared" si="1"/>
        <v>0</v>
      </c>
      <c r="BK20" s="77">
        <f t="shared" si="1"/>
        <v>0</v>
      </c>
      <c r="BL20" s="98">
        <f t="shared" si="1"/>
        <v>59300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3188516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260000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260000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260000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194300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194300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194300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194300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342400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342400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295000</v>
      </c>
      <c r="BS50" s="89">
        <v>0</v>
      </c>
      <c r="BT50" s="101"/>
      <c r="BU50" s="76"/>
      <c r="BV50" s="85">
        <f t="shared" si="9"/>
        <v>295000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637400</v>
      </c>
      <c r="BS51" s="78">
        <f>BS49+BS50</f>
        <v>0</v>
      </c>
      <c r="BT51" s="77">
        <f>BT49+BT50</f>
        <v>0</v>
      </c>
      <c r="BU51" s="85"/>
      <c r="BV51" s="85">
        <f>BV49+BV50</f>
        <v>637400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1272213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143362</v>
      </c>
      <c r="K53" s="86">
        <f t="shared" si="11"/>
        <v>0</v>
      </c>
      <c r="L53" s="86">
        <f t="shared" si="11"/>
        <v>0</v>
      </c>
      <c r="M53" s="86">
        <f t="shared" si="11"/>
        <v>416550</v>
      </c>
      <c r="N53" s="86">
        <f t="shared" si="11"/>
        <v>0</v>
      </c>
      <c r="O53" s="86">
        <f t="shared" si="11"/>
        <v>0</v>
      </c>
      <c r="P53" s="86">
        <f t="shared" si="11"/>
        <v>71889</v>
      </c>
      <c r="Q53" s="86">
        <f t="shared" si="11"/>
        <v>0</v>
      </c>
      <c r="R53" s="86">
        <f t="shared" si="11"/>
        <v>0</v>
      </c>
      <c r="S53" s="86">
        <f t="shared" si="11"/>
        <v>87397</v>
      </c>
      <c r="T53" s="86">
        <f t="shared" si="11"/>
        <v>0</v>
      </c>
      <c r="U53" s="86">
        <f t="shared" si="11"/>
        <v>0</v>
      </c>
      <c r="V53" s="86">
        <f t="shared" si="11"/>
        <v>30500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680510</v>
      </c>
      <c r="AC53" s="86">
        <f t="shared" si="11"/>
        <v>0</v>
      </c>
      <c r="AD53" s="86">
        <f t="shared" si="11"/>
        <v>0</v>
      </c>
      <c r="AE53" s="86">
        <f t="shared" si="11"/>
        <v>294561</v>
      </c>
      <c r="AF53" s="86">
        <f t="shared" si="11"/>
        <v>0</v>
      </c>
      <c r="AG53" s="86">
        <f t="shared" si="11"/>
        <v>0</v>
      </c>
      <c r="AH53" s="86">
        <f t="shared" si="11"/>
        <v>6000</v>
      </c>
      <c r="AI53" s="86">
        <f t="shared" si="11"/>
        <v>0</v>
      </c>
      <c r="AJ53" s="86">
        <f t="shared" si="11"/>
        <v>0</v>
      </c>
      <c r="AK53" s="86">
        <f t="shared" si="11"/>
        <v>245829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10077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130328</v>
      </c>
      <c r="BJ53" s="86">
        <f t="shared" si="11"/>
        <v>0</v>
      </c>
      <c r="BK53" s="86">
        <f t="shared" si="11"/>
        <v>0</v>
      </c>
      <c r="BL53" s="86">
        <f t="shared" si="11"/>
        <v>253600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637400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4280216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2017-03-28T12:38:35Z</dcterms:modified>
  <cp:category/>
  <cp:version/>
  <cp:contentType/>
  <cp:contentStatus/>
</cp:coreProperties>
</file>