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Entrate_Bilancio_2020" sheetId="1" r:id="rId1"/>
    <sheet name="Entrate_Bilancio_2021" sheetId="2" r:id="rId2"/>
    <sheet name="Entrate_Bilancio_2022" sheetId="3" r:id="rId3"/>
    <sheet name="Entrate_Rendiconto_Anno0" sheetId="4" state="hidden" r:id="rId4"/>
    <sheet name="Spese_Bilancio_2020" sheetId="5" r:id="rId5"/>
    <sheet name="Spese_Bilancio_2021" sheetId="6" r:id="rId6"/>
    <sheet name="Spese_Bilancio_2022" sheetId="7" r:id="rId7"/>
    <sheet name="Spese_Rendiconto_Anno0" sheetId="8" state="hidden" r:id="rId8"/>
  </sheets>
  <definedNames>
    <definedName name="_xlnm.Print_Area" localSheetId="0">'Entrate_Bilancio_2020'!$B$1:$E$58</definedName>
    <definedName name="_xlnm.Print_Area" localSheetId="1">'Entrate_Bilancio_2021'!$B$1:$E$58</definedName>
    <definedName name="_xlnm.Print_Area" localSheetId="2">'Entrate_Bilancio_2022'!$B$1:$E$58</definedName>
    <definedName name="_xlnm.Print_Area" localSheetId="3">'Entrate_Rendiconto_Anno0'!$B$1:$E$59</definedName>
    <definedName name="_xlnm.Print_Area" localSheetId="4">'Spese_Bilancio_2020'!$B$1:$BX$53</definedName>
    <definedName name="_xlnm.Print_Area" localSheetId="5">'Spese_Bilancio_2021'!$B$1:$BX$53</definedName>
    <definedName name="_xlnm.Print_Area" localSheetId="6">'Spese_Bilancio_2022'!$B$1:$BX$53</definedName>
    <definedName name="_xlnm.Print_Area" localSheetId="7">'Spese_Rendiconto_Anno0'!$B$1:$BX$54</definedName>
    <definedName name="_xlnm.Print_Titles" localSheetId="4">'Spese_Bilancio_2020'!$B:$C</definedName>
    <definedName name="_xlnm.Print_Titles" localSheetId="5">'Spese_Bilancio_2021'!$B:$C</definedName>
    <definedName name="_xlnm.Print_Titles" localSheetId="6">'Spese_Bilancio_2022'!$B:$C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<sst xmlns="http://schemas.openxmlformats.org/spreadsheetml/2006/main" count="870" uniqueCount="151">
  <si>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</si>
  <si>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</si>
  <si>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</si>
  <si>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</si>
  <si>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</si>
  <si>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</si>
  <si>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</si>
  <si>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</si>
  <si>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</si>
  <si>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</si>
  <si>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</si>
  <si>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</si>
  <si>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</si>
  <si>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</si>
  <si>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</si>
  <si>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</si>
  <si>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</si>
  <si>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</si>
  <si>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</si>
  <si>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</si>
  <si>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</si>
  <si>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</si>
  <si>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</si>
  <si>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</si>
  <si>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</si>
  <si>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</si>
  <si>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</si>
  <si>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</si>
  <si>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</si>
  <si>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</si>
  <si>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</si>
  <si>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</si>
  <si>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</si>
  <si>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</si>
  <si>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</si>
  <si>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</si>
  <si>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</si>
  <si>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</si>
  <si>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</si>
  <si>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</si>
  <si>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</si>
  <si>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</si>
  <si>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</si>
  <si>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</si>
  <si>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</si>
  <si>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</si>
  <si>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</si>
  <si>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</si>
  <si>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</si>
  <si>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</si>
  <si>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</si>
  <si>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</si>
  <si>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</si>
  <si>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</si>
  <si>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</si>
  <si>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</si>
  <si>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</si>
  <si>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</si>
  <si>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</si>
  <si>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</si>
  <si>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</si>
  <si>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</si>
  <si>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</si>
  <si>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</si>
  <si>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</si>
  <si>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</si>
  <si>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</si>
  <si>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</si>
  <si>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</si>
  <si>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</si>
  <si>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</si>
  <si>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</si>
  <si>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</si>
  <si>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</si>
  <si>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</si>
  <si>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</si>
  <si>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</si>
  <si>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</si>
  <si>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</si>
  <si>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</si>
  <si>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</si>
  <si>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</si>
  <si>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</si>
  <si>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</si>
  <si>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</si>
  <si>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</si>
  <si>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</si>
  <si>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</si>
  <si>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</si>
  <si>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</si>
  <si>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</si>
  <si>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</si>
  <si>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</si>
  <si>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</si>
  <si>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</si>
  <si>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</si>
  <si>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</si>
  <si>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</si>
  <si>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</si>
  <si>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</si>
  <si>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</si>
  <si>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</si>
  <si>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</si>
  <si>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</si>
  <si>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</si>
  <si>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</si>
  <si>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</si>
  <si>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</si>
  <si>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</si>
  <si>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</si>
  <si>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</si>
  <si>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</si>
  <si>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</si>
  <si>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</si>
  <si>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</si>
  <si>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</si>
  <si>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</si>
  <si>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</si>
  <si>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</si>
  <si>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</si>
  <si>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</si>
  <si>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</si>
  <si>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</si>
  <si>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</si>
  <si>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</si>
  <si>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</si>
  <si>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</si>
  <si>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</si>
  <si>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</si>
  <si>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</si>
  <si>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</si>
  <si>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</si>
  <si>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</si>
  <si>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</si>
  <si>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</si>
  <si>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</si>
  <si>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</si>
  <si>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</si>
  <si>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</si>
  <si>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</si>
  <si>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</si>
  <si>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</si>
  <si>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</si>
  <si>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</si>
  <si>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</si>
  <si>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</si>
  <si>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</si>
  <si>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</si>
  <si>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2020</t>
  </si>
  <si>
    <t>Dati previsionali anno 2021</t>
  </si>
  <si>
    <t>Dati previsionali anno 2022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</si>
</sst>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>
        <v>0</v>
      </c>
      <c r="E5" s="38"/>
    </row>
    <row r="6" spans="2:5" ht="14.25">
      <c r="B6" s="8"/>
      <c r="C6" s="5" t="s">
        <v>5</v>
      </c>
      <c r="D6" s="39">
        <v>0</v>
      </c>
      <c r="E6" s="40"/>
    </row>
    <row r="7" spans="2:5" ht="14.25">
      <c r="B7" s="8"/>
      <c r="C7" s="5" t="s">
        <v>6</v>
      </c>
      <c r="D7" s="39">
        <v>0</v>
      </c>
      <c r="E7" s="40"/>
    </row>
    <row r="8" spans="2:5" ht="15" thickBot="1">
      <c r="B8" s="9"/>
      <c r="C8" s="6" t="s">
        <v>7</v>
      </c>
      <c r="D8" s="41"/>
      <c r="E8" s="42">
        <v>912559.9</v>
      </c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>
        <v>2289000</v>
      </c>
      <c r="E10" s="45">
        <v>2752346.06</v>
      </c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>
        <v>110000</v>
      </c>
      <c r="E14" s="45">
        <v>110000</v>
      </c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2399000</v>
      </c>
      <c r="E16" s="51">
        <f>E10+E11+E12+E13+E14+E15</f>
        <v>2862346.06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>
        <v>128566</v>
      </c>
      <c r="E18" s="45">
        <v>129710.29</v>
      </c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>
        <v>0</v>
      </c>
      <c r="E20" s="59">
        <v>0</v>
      </c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128566</v>
      </c>
      <c r="E23" s="51">
        <f>E18+E19+E20+E21+E22</f>
        <v>129710.29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>
        <v>252700</v>
      </c>
      <c r="E25" s="45">
        <v>337782.53</v>
      </c>
    </row>
    <row r="26" spans="2:5" ht="14.25">
      <c r="B26" s="13">
        <v>30200</v>
      </c>
      <c r="C26" s="54" t="s">
        <v>28</v>
      </c>
      <c r="D26" s="39">
        <v>10000</v>
      </c>
      <c r="E26" s="45">
        <v>10000</v>
      </c>
    </row>
    <row r="27" spans="2:5" ht="14.25">
      <c r="B27" s="13">
        <v>30300</v>
      </c>
      <c r="C27" s="54" t="s">
        <v>29</v>
      </c>
      <c r="D27" s="39">
        <v>500</v>
      </c>
      <c r="E27" s="45">
        <v>500</v>
      </c>
    </row>
    <row r="28" spans="2:5" ht="14.25">
      <c r="B28" s="13">
        <v>30400</v>
      </c>
      <c r="C28" s="54" t="s">
        <v>30</v>
      </c>
      <c r="D28" s="49">
        <v>0</v>
      </c>
      <c r="E28" s="45">
        <v>0</v>
      </c>
    </row>
    <row r="29" spans="2:5" ht="14.25">
      <c r="B29" s="13">
        <v>30500</v>
      </c>
      <c r="C29" s="54" t="s">
        <v>31</v>
      </c>
      <c r="D29" s="60">
        <v>639000</v>
      </c>
      <c r="E29" s="50">
        <v>690786.71</v>
      </c>
    </row>
    <row r="30" spans="2:5" ht="15" thickBot="1">
      <c r="B30" s="16">
        <v>30000</v>
      </c>
      <c r="C30" s="15" t="s">
        <v>32</v>
      </c>
      <c r="D30" s="48">
        <f>D25+D26+D27+D28+D29</f>
        <v>902200</v>
      </c>
      <c r="E30" s="51">
        <f>E25+E26+E27+E28+E29</f>
        <v>1039069.24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>
        <v>0</v>
      </c>
      <c r="E33" s="59">
        <v>0</v>
      </c>
    </row>
    <row r="34" spans="2:5" ht="14.25">
      <c r="B34" s="13">
        <v>40300</v>
      </c>
      <c r="C34" s="54" t="s">
        <v>37</v>
      </c>
      <c r="D34" s="61">
        <v>240000</v>
      </c>
      <c r="E34" s="45">
        <v>240000</v>
      </c>
    </row>
    <row r="35" spans="2:5" ht="14.25">
      <c r="B35" s="13">
        <v>40400</v>
      </c>
      <c r="C35" s="54" t="s">
        <v>38</v>
      </c>
      <c r="D35" s="39">
        <v>1077170.3</v>
      </c>
      <c r="E35" s="45">
        <v>1161950.96</v>
      </c>
    </row>
    <row r="36" spans="2:5" ht="14.25">
      <c r="B36" s="13">
        <v>40500</v>
      </c>
      <c r="C36" s="54" t="s">
        <v>39</v>
      </c>
      <c r="D36" s="49">
        <v>30000</v>
      </c>
      <c r="E36" s="50">
        <v>47389.1</v>
      </c>
    </row>
    <row r="37" spans="2:5" ht="15" thickBot="1">
      <c r="B37" s="16">
        <v>40000</v>
      </c>
      <c r="C37" s="15" t="s">
        <v>40</v>
      </c>
      <c r="D37" s="48">
        <f>D32+D33+D34+D35+D36</f>
        <v>1347170.3</v>
      </c>
      <c r="E37" s="51">
        <f>E32+E33+E34+E35+E36</f>
        <v>1449340.06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>
        <v>0</v>
      </c>
      <c r="E47" s="45">
        <v>0</v>
      </c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>
        <v>622400</v>
      </c>
      <c r="E54" s="45">
        <v>847720.41</v>
      </c>
    </row>
    <row r="55" spans="2:5" ht="14.25">
      <c r="B55" s="13">
        <v>90200</v>
      </c>
      <c r="C55" s="54" t="s">
        <v>62</v>
      </c>
      <c r="D55" s="61">
        <v>70000</v>
      </c>
      <c r="E55" s="62">
        <v>122467.05</v>
      </c>
    </row>
    <row r="56" spans="2:5" ht="15" thickBot="1">
      <c r="B56" s="16">
        <v>90000</v>
      </c>
      <c r="C56" s="15" t="s">
        <v>63</v>
      </c>
      <c r="D56" s="48">
        <f>D54+D55</f>
        <v>692400</v>
      </c>
      <c r="E56" s="51">
        <f>E54+E55</f>
        <v>970187.4600000001</v>
      </c>
    </row>
    <row r="57" spans="2:5" ht="15" thickBot="1" thickTop="1">
      <c r="B57" s="109" t="s">
        <v>64</v>
      </c>
      <c r="C57" s="110"/>
      <c r="D57" s="52">
        <f>D16+D23+D30+D37+D43+D49+D52+D56</f>
        <v>5469336.3</v>
      </c>
      <c r="E57" s="55">
        <f>E16+E23+E30+E37+E43+E49+E52+E56</f>
        <v>6450653.11</v>
      </c>
    </row>
    <row r="58" spans="2:5" ht="15" thickBot="1" thickTop="1">
      <c r="B58" s="109" t="s">
        <v>65</v>
      </c>
      <c r="C58" s="110"/>
      <c r="D58" s="52">
        <f>D57+D5+D6+D7+D8</f>
        <v>5469336.3</v>
      </c>
      <c r="E58" s="55">
        <f>E57+E5+E6+E7+E8</f>
        <v>7363213.010000001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>
        <v>0</v>
      </c>
      <c r="E5" s="38"/>
    </row>
    <row r="6" spans="2:5" ht="14.25">
      <c r="B6" s="8"/>
      <c r="C6" s="5" t="s">
        <v>5</v>
      </c>
      <c r="D6" s="39">
        <v>0</v>
      </c>
      <c r="E6" s="40"/>
    </row>
    <row r="7" spans="2:5" ht="14.25">
      <c r="B7" s="8"/>
      <c r="C7" s="5" t="s">
        <v>6</v>
      </c>
      <c r="D7" s="39">
        <v>0</v>
      </c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>
        <v>2289000</v>
      </c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>
        <v>110000</v>
      </c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2399000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>
        <v>128566</v>
      </c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>
        <v>0</v>
      </c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128566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>
        <v>252700</v>
      </c>
      <c r="E25" s="45"/>
    </row>
    <row r="26" spans="2:5" ht="14.25">
      <c r="B26" s="13">
        <v>30200</v>
      </c>
      <c r="C26" s="54" t="s">
        <v>28</v>
      </c>
      <c r="D26" s="39">
        <v>10000</v>
      </c>
      <c r="E26" s="45"/>
    </row>
    <row r="27" spans="2:5" ht="14.25">
      <c r="B27" s="13">
        <v>30300</v>
      </c>
      <c r="C27" s="54" t="s">
        <v>29</v>
      </c>
      <c r="D27" s="39">
        <v>500</v>
      </c>
      <c r="E27" s="45"/>
    </row>
    <row r="28" spans="2:5" ht="14.25">
      <c r="B28" s="13">
        <v>30400</v>
      </c>
      <c r="C28" s="54" t="s">
        <v>30</v>
      </c>
      <c r="D28" s="49">
        <v>0</v>
      </c>
      <c r="E28" s="45"/>
    </row>
    <row r="29" spans="2:5" ht="14.25">
      <c r="B29" s="13">
        <v>30500</v>
      </c>
      <c r="C29" s="54" t="s">
        <v>31</v>
      </c>
      <c r="D29" s="60">
        <v>624000</v>
      </c>
      <c r="E29" s="50"/>
    </row>
    <row r="30" spans="2:5" ht="15" thickBot="1">
      <c r="B30" s="16">
        <v>30000</v>
      </c>
      <c r="C30" s="15" t="s">
        <v>32</v>
      </c>
      <c r="D30" s="48">
        <f>D25+D26+D27+D28+D29</f>
        <v>887200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>
        <v>0</v>
      </c>
      <c r="E33" s="59"/>
    </row>
    <row r="34" spans="2:5" ht="14.25">
      <c r="B34" s="13">
        <v>40300</v>
      </c>
      <c r="C34" s="54" t="s">
        <v>37</v>
      </c>
      <c r="D34" s="61">
        <v>240000</v>
      </c>
      <c r="E34" s="45"/>
    </row>
    <row r="35" spans="2:5" ht="14.25">
      <c r="B35" s="13">
        <v>40400</v>
      </c>
      <c r="C35" s="54" t="s">
        <v>38</v>
      </c>
      <c r="D35" s="39">
        <v>10000</v>
      </c>
      <c r="E35" s="45"/>
    </row>
    <row r="36" spans="2:5" ht="14.25">
      <c r="B36" s="13">
        <v>40500</v>
      </c>
      <c r="C36" s="54" t="s">
        <v>39</v>
      </c>
      <c r="D36" s="49">
        <v>70000</v>
      </c>
      <c r="E36" s="50"/>
    </row>
    <row r="37" spans="2:5" ht="15" thickBot="1">
      <c r="B37" s="16">
        <v>40000</v>
      </c>
      <c r="C37" s="15" t="s">
        <v>40</v>
      </c>
      <c r="D37" s="48">
        <f>D32+D33+D34+D35+D36</f>
        <v>320000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>
        <v>0</v>
      </c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>
        <v>622400</v>
      </c>
      <c r="E54" s="45"/>
    </row>
    <row r="55" spans="2:5" ht="14.25">
      <c r="B55" s="13">
        <v>90200</v>
      </c>
      <c r="C55" s="54" t="s">
        <v>62</v>
      </c>
      <c r="D55" s="61">
        <v>70000</v>
      </c>
      <c r="E55" s="62"/>
    </row>
    <row r="56" spans="2:5" ht="15" thickBot="1">
      <c r="B56" s="16">
        <v>90000</v>
      </c>
      <c r="C56" s="15" t="s">
        <v>63</v>
      </c>
      <c r="D56" s="48">
        <f>D54+D55</f>
        <v>692400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4427166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4427166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>
        <v>0</v>
      </c>
      <c r="E5" s="38"/>
    </row>
    <row r="6" spans="2:5" ht="14.25">
      <c r="B6" s="8"/>
      <c r="C6" s="5" t="s">
        <v>5</v>
      </c>
      <c r="D6" s="39">
        <v>0</v>
      </c>
      <c r="E6" s="40"/>
    </row>
    <row r="7" spans="2:5" ht="14.25">
      <c r="B7" s="8"/>
      <c r="C7" s="5" t="s">
        <v>6</v>
      </c>
      <c r="D7" s="39">
        <v>0</v>
      </c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>
        <v>2289000</v>
      </c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>
        <v>110000</v>
      </c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2399000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>
        <v>128566</v>
      </c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>
        <v>0</v>
      </c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128566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>
        <v>252700</v>
      </c>
      <c r="E25" s="45"/>
    </row>
    <row r="26" spans="2:5" ht="14.25">
      <c r="B26" s="13">
        <v>30200</v>
      </c>
      <c r="C26" s="54" t="s">
        <v>28</v>
      </c>
      <c r="D26" s="39">
        <v>10000</v>
      </c>
      <c r="E26" s="45"/>
    </row>
    <row r="27" spans="2:5" ht="14.25">
      <c r="B27" s="13">
        <v>30300</v>
      </c>
      <c r="C27" s="54" t="s">
        <v>29</v>
      </c>
      <c r="D27" s="39">
        <v>500</v>
      </c>
      <c r="E27" s="45"/>
    </row>
    <row r="28" spans="2:5" ht="14.25">
      <c r="B28" s="13">
        <v>30400</v>
      </c>
      <c r="C28" s="54" t="s">
        <v>30</v>
      </c>
      <c r="D28" s="49">
        <v>0</v>
      </c>
      <c r="E28" s="45"/>
    </row>
    <row r="29" spans="2:5" ht="14.25">
      <c r="B29" s="13">
        <v>30500</v>
      </c>
      <c r="C29" s="54" t="s">
        <v>31</v>
      </c>
      <c r="D29" s="60">
        <v>614000</v>
      </c>
      <c r="E29" s="50"/>
    </row>
    <row r="30" spans="2:5" ht="15" thickBot="1">
      <c r="B30" s="16">
        <v>30000</v>
      </c>
      <c r="C30" s="15" t="s">
        <v>32</v>
      </c>
      <c r="D30" s="48">
        <f>D25+D26+D27+D28+D29</f>
        <v>877200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>
        <v>0</v>
      </c>
      <c r="E33" s="59"/>
    </row>
    <row r="34" spans="2:5" ht="14.25">
      <c r="B34" s="13">
        <v>40300</v>
      </c>
      <c r="C34" s="54" t="s">
        <v>37</v>
      </c>
      <c r="D34" s="61">
        <v>240000</v>
      </c>
      <c r="E34" s="45"/>
    </row>
    <row r="35" spans="2:5" ht="14.25">
      <c r="B35" s="13">
        <v>40400</v>
      </c>
      <c r="C35" s="54" t="s">
        <v>38</v>
      </c>
      <c r="D35" s="39">
        <v>10000</v>
      </c>
      <c r="E35" s="45"/>
    </row>
    <row r="36" spans="2:5" ht="14.25">
      <c r="B36" s="13">
        <v>40500</v>
      </c>
      <c r="C36" s="54" t="s">
        <v>39</v>
      </c>
      <c r="D36" s="49">
        <v>80000</v>
      </c>
      <c r="E36" s="50"/>
    </row>
    <row r="37" spans="2:5" ht="15" thickBot="1">
      <c r="B37" s="16">
        <v>40000</v>
      </c>
      <c r="C37" s="15" t="s">
        <v>40</v>
      </c>
      <c r="D37" s="48">
        <f>D32+D33+D34+D35+D36</f>
        <v>330000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>
        <v>0</v>
      </c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>
        <v>622400</v>
      </c>
      <c r="E54" s="45"/>
    </row>
    <row r="55" spans="2:5" ht="14.25">
      <c r="B55" s="13">
        <v>90200</v>
      </c>
      <c r="C55" s="54" t="s">
        <v>62</v>
      </c>
      <c r="D55" s="61">
        <v>70000</v>
      </c>
      <c r="E55" s="62"/>
    </row>
    <row r="56" spans="2:5" ht="15" thickBot="1">
      <c r="B56" s="16">
        <v>90000</v>
      </c>
      <c r="C56" s="15" t="s">
        <v>63</v>
      </c>
      <c r="D56" s="48">
        <f>D54+D55</f>
        <v>692400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4427166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4427166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4.25">
      <c r="B61" s="67" t="s">
        <v>134</v>
      </c>
      <c r="C61" s="1"/>
      <c r="D61" s="1"/>
      <c r="E61" s="1"/>
    </row>
    <row r="64" ht="14.2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>
        <v>543900</v>
      </c>
      <c r="E10" s="89">
        <v>0</v>
      </c>
      <c r="F10" s="90">
        <v>739245.48</v>
      </c>
      <c r="G10" s="88"/>
      <c r="H10" s="89"/>
      <c r="I10" s="90"/>
      <c r="J10" s="97">
        <v>97500</v>
      </c>
      <c r="K10" s="89">
        <v>0</v>
      </c>
      <c r="L10" s="101">
        <v>112883.79999999999</v>
      </c>
      <c r="M10" s="91">
        <v>0</v>
      </c>
      <c r="N10" s="89">
        <v>0</v>
      </c>
      <c r="O10" s="90">
        <v>0</v>
      </c>
      <c r="P10" s="91">
        <v>30000</v>
      </c>
      <c r="Q10" s="89">
        <v>0</v>
      </c>
      <c r="R10" s="90">
        <v>34300.67</v>
      </c>
      <c r="S10" s="91"/>
      <c r="T10" s="89"/>
      <c r="U10" s="90"/>
      <c r="V10" s="91"/>
      <c r="W10" s="89"/>
      <c r="X10" s="90"/>
      <c r="Y10" s="91"/>
      <c r="Z10" s="89"/>
      <c r="AA10" s="90"/>
      <c r="AB10" s="91">
        <v>27200</v>
      </c>
      <c r="AC10" s="89">
        <v>0</v>
      </c>
      <c r="AD10" s="90">
        <v>31743.45</v>
      </c>
      <c r="AE10" s="91">
        <v>6500</v>
      </c>
      <c r="AF10" s="89">
        <v>0</v>
      </c>
      <c r="AG10" s="90">
        <v>10987.060000000001</v>
      </c>
      <c r="AH10" s="91"/>
      <c r="AI10" s="89"/>
      <c r="AJ10" s="90"/>
      <c r="AK10" s="91">
        <v>26800</v>
      </c>
      <c r="AL10" s="89">
        <v>0</v>
      </c>
      <c r="AM10" s="90">
        <v>30616.85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731900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959777.31</v>
      </c>
    </row>
    <row r="11" spans="2:76" ht="14.25">
      <c r="B11" s="13">
        <v>102</v>
      </c>
      <c r="C11" s="25" t="s">
        <v>92</v>
      </c>
      <c r="D11" s="88">
        <v>38800</v>
      </c>
      <c r="E11" s="89">
        <v>0</v>
      </c>
      <c r="F11" s="90">
        <v>49881.61</v>
      </c>
      <c r="G11" s="88"/>
      <c r="H11" s="89"/>
      <c r="I11" s="90"/>
      <c r="J11" s="97">
        <v>7000</v>
      </c>
      <c r="K11" s="89">
        <v>0</v>
      </c>
      <c r="L11" s="101">
        <v>8381.85</v>
      </c>
      <c r="M11" s="91">
        <v>0</v>
      </c>
      <c r="N11" s="89">
        <v>0</v>
      </c>
      <c r="O11" s="90">
        <v>0</v>
      </c>
      <c r="P11" s="91">
        <v>2500</v>
      </c>
      <c r="Q11" s="89">
        <v>0</v>
      </c>
      <c r="R11" s="90">
        <v>3258.41</v>
      </c>
      <c r="S11" s="91"/>
      <c r="T11" s="89"/>
      <c r="U11" s="90"/>
      <c r="V11" s="91"/>
      <c r="W11" s="89"/>
      <c r="X11" s="90"/>
      <c r="Y11" s="91"/>
      <c r="Z11" s="89"/>
      <c r="AA11" s="90"/>
      <c r="AB11" s="91">
        <v>2100</v>
      </c>
      <c r="AC11" s="89">
        <v>0</v>
      </c>
      <c r="AD11" s="90">
        <v>2590.2799999999997</v>
      </c>
      <c r="AE11" s="91">
        <v>500</v>
      </c>
      <c r="AF11" s="89">
        <v>0</v>
      </c>
      <c r="AG11" s="90">
        <v>858.98</v>
      </c>
      <c r="AH11" s="91"/>
      <c r="AI11" s="89"/>
      <c r="AJ11" s="90"/>
      <c r="AK11" s="91">
        <v>2000</v>
      </c>
      <c r="AL11" s="89">
        <v>0</v>
      </c>
      <c r="AM11" s="90">
        <v>2690.65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52900</v>
      </c>
      <c r="BW11" s="77">
        <f t="shared" si="1"/>
        <v>0</v>
      </c>
      <c r="BX11" s="79">
        <f t="shared" si="2"/>
        <v>67661.78</v>
      </c>
    </row>
    <row r="12" spans="2:76" ht="14.25">
      <c r="B12" s="13">
        <v>103</v>
      </c>
      <c r="C12" s="25" t="s">
        <v>93</v>
      </c>
      <c r="D12" s="88">
        <v>363679</v>
      </c>
      <c r="E12" s="89">
        <v>0</v>
      </c>
      <c r="F12" s="90">
        <v>503028.49</v>
      </c>
      <c r="G12" s="88"/>
      <c r="H12" s="89"/>
      <c r="I12" s="90"/>
      <c r="J12" s="97">
        <v>38362</v>
      </c>
      <c r="K12" s="89">
        <v>0</v>
      </c>
      <c r="L12" s="101">
        <v>48798.25</v>
      </c>
      <c r="M12" s="91">
        <v>348000</v>
      </c>
      <c r="N12" s="89">
        <v>0</v>
      </c>
      <c r="O12" s="90">
        <v>468251.81000000006</v>
      </c>
      <c r="P12" s="91">
        <v>36400</v>
      </c>
      <c r="Q12" s="89">
        <v>0</v>
      </c>
      <c r="R12" s="90">
        <v>62791.3</v>
      </c>
      <c r="S12" s="91">
        <v>67250</v>
      </c>
      <c r="T12" s="89">
        <v>0</v>
      </c>
      <c r="U12" s="90">
        <v>89570.61000000002</v>
      </c>
      <c r="V12" s="91">
        <v>4500</v>
      </c>
      <c r="W12" s="89">
        <v>0</v>
      </c>
      <c r="X12" s="90">
        <v>5831.9</v>
      </c>
      <c r="Y12" s="91"/>
      <c r="Z12" s="89"/>
      <c r="AA12" s="90"/>
      <c r="AB12" s="91">
        <v>617000</v>
      </c>
      <c r="AC12" s="89">
        <v>0</v>
      </c>
      <c r="AD12" s="90">
        <v>733719.43</v>
      </c>
      <c r="AE12" s="91">
        <v>280500</v>
      </c>
      <c r="AF12" s="89">
        <v>0</v>
      </c>
      <c r="AG12" s="90">
        <v>369234.12</v>
      </c>
      <c r="AH12" s="91">
        <v>0</v>
      </c>
      <c r="AI12" s="89">
        <v>0</v>
      </c>
      <c r="AJ12" s="90">
        <v>0</v>
      </c>
      <c r="AK12" s="91">
        <v>25800</v>
      </c>
      <c r="AL12" s="89">
        <v>0</v>
      </c>
      <c r="AM12" s="90">
        <v>38211.4</v>
      </c>
      <c r="AN12" s="91"/>
      <c r="AO12" s="89"/>
      <c r="AP12" s="90"/>
      <c r="AQ12" s="91">
        <v>8400</v>
      </c>
      <c r="AR12" s="89">
        <v>0</v>
      </c>
      <c r="AS12" s="90">
        <v>11206.07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1789891</v>
      </c>
      <c r="BW12" s="77">
        <f t="shared" si="1"/>
        <v>0</v>
      </c>
      <c r="BX12" s="79">
        <f t="shared" si="2"/>
        <v>2330643.38</v>
      </c>
    </row>
    <row r="13" spans="2:76" ht="14.25">
      <c r="B13" s="13">
        <v>104</v>
      </c>
      <c r="C13" s="25" t="s">
        <v>19</v>
      </c>
      <c r="D13" s="88">
        <v>94000</v>
      </c>
      <c r="E13" s="89">
        <v>0</v>
      </c>
      <c r="F13" s="90">
        <v>110527.39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33500</v>
      </c>
      <c r="N13" s="89">
        <v>0</v>
      </c>
      <c r="O13" s="90">
        <v>54965</v>
      </c>
      <c r="P13" s="91">
        <v>10700</v>
      </c>
      <c r="Q13" s="89">
        <v>0</v>
      </c>
      <c r="R13" s="90">
        <v>13400</v>
      </c>
      <c r="S13" s="91">
        <v>34000</v>
      </c>
      <c r="T13" s="89">
        <v>0</v>
      </c>
      <c r="U13" s="90">
        <v>39000</v>
      </c>
      <c r="V13" s="91">
        <v>25000</v>
      </c>
      <c r="W13" s="89">
        <v>0</v>
      </c>
      <c r="X13" s="90">
        <v>29000</v>
      </c>
      <c r="Y13" s="91">
        <v>10000</v>
      </c>
      <c r="Z13" s="89">
        <v>0</v>
      </c>
      <c r="AA13" s="90">
        <v>10000.91</v>
      </c>
      <c r="AB13" s="91">
        <v>13600</v>
      </c>
      <c r="AC13" s="89">
        <v>0</v>
      </c>
      <c r="AD13" s="90">
        <v>13600</v>
      </c>
      <c r="AE13" s="91"/>
      <c r="AF13" s="89"/>
      <c r="AG13" s="90"/>
      <c r="AH13" s="91">
        <v>5000</v>
      </c>
      <c r="AI13" s="89">
        <v>0</v>
      </c>
      <c r="AJ13" s="90">
        <v>5900</v>
      </c>
      <c r="AK13" s="91">
        <v>233700</v>
      </c>
      <c r="AL13" s="89">
        <v>0</v>
      </c>
      <c r="AM13" s="90">
        <v>323817.31000000006</v>
      </c>
      <c r="AN13" s="91"/>
      <c r="AO13" s="89"/>
      <c r="AP13" s="90"/>
      <c r="AQ13" s="91">
        <v>500</v>
      </c>
      <c r="AR13" s="89">
        <v>0</v>
      </c>
      <c r="AS13" s="90">
        <v>500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460000</v>
      </c>
      <c r="BW13" s="77">
        <f t="shared" si="1"/>
        <v>0</v>
      </c>
      <c r="BX13" s="79">
        <f t="shared" si="2"/>
        <v>600710.6100000001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50400</v>
      </c>
      <c r="BM16" s="89">
        <v>0</v>
      </c>
      <c r="BN16" s="90">
        <v>50400</v>
      </c>
      <c r="BO16" s="91"/>
      <c r="BP16" s="89"/>
      <c r="BQ16" s="90"/>
      <c r="BR16" s="97"/>
      <c r="BS16" s="89"/>
      <c r="BT16" s="101"/>
      <c r="BU16" s="76"/>
      <c r="BV16" s="85">
        <f t="shared" si="0"/>
        <v>50400</v>
      </c>
      <c r="BW16" s="77">
        <f t="shared" si="1"/>
        <v>0</v>
      </c>
      <c r="BX16" s="79">
        <f t="shared" si="2"/>
        <v>50400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>
        <v>11000</v>
      </c>
      <c r="E18" s="89">
        <v>0</v>
      </c>
      <c r="F18" s="90">
        <v>11000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>
        <v>5000</v>
      </c>
      <c r="Z18" s="89">
        <v>0</v>
      </c>
      <c r="AA18" s="101">
        <v>5000</v>
      </c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10000</v>
      </c>
      <c r="AL18" s="89">
        <v>0</v>
      </c>
      <c r="AM18" s="101">
        <v>10000</v>
      </c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26000</v>
      </c>
      <c r="BW18" s="77">
        <f t="shared" si="1"/>
        <v>0</v>
      </c>
      <c r="BX18" s="79">
        <f t="shared" si="2"/>
        <v>26000</v>
      </c>
    </row>
    <row r="19" spans="2:76" ht="14.25">
      <c r="B19" s="13">
        <v>110</v>
      </c>
      <c r="C19" s="25" t="s">
        <v>98</v>
      </c>
      <c r="D19" s="88">
        <v>37500</v>
      </c>
      <c r="E19" s="89">
        <v>0</v>
      </c>
      <c r="F19" s="90">
        <v>37500</v>
      </c>
      <c r="G19" s="88"/>
      <c r="H19" s="89"/>
      <c r="I19" s="90"/>
      <c r="J19" s="97"/>
      <c r="K19" s="89"/>
      <c r="L19" s="101"/>
      <c r="M19" s="97"/>
      <c r="N19" s="89"/>
      <c r="O19" s="101"/>
      <c r="P19" s="97">
        <v>0</v>
      </c>
      <c r="Q19" s="89">
        <v>0</v>
      </c>
      <c r="R19" s="101">
        <v>0</v>
      </c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119075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156575</v>
      </c>
      <c r="BW19" s="77">
        <f t="shared" si="1"/>
        <v>0</v>
      </c>
      <c r="BX19" s="79">
        <f t="shared" si="2"/>
        <v>37500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1088879</v>
      </c>
      <c r="E20" s="78">
        <f t="shared" si="3"/>
        <v>0</v>
      </c>
      <c r="F20" s="79">
        <f t="shared" si="3"/>
        <v>1451182.97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142862</v>
      </c>
      <c r="K20" s="78">
        <f t="shared" si="3"/>
        <v>0</v>
      </c>
      <c r="L20" s="77">
        <f t="shared" si="3"/>
        <v>170063.9</v>
      </c>
      <c r="M20" s="98">
        <f t="shared" si="3"/>
        <v>381500</v>
      </c>
      <c r="N20" s="78">
        <f t="shared" si="3"/>
        <v>0</v>
      </c>
      <c r="O20" s="77">
        <f t="shared" si="3"/>
        <v>523216.81000000006</v>
      </c>
      <c r="P20" s="98">
        <f t="shared" si="3"/>
        <v>79600</v>
      </c>
      <c r="Q20" s="78">
        <f t="shared" si="3"/>
        <v>0</v>
      </c>
      <c r="R20" s="77">
        <f t="shared" si="3"/>
        <v>113750.38</v>
      </c>
      <c r="S20" s="98">
        <f t="shared" si="3"/>
        <v>101250</v>
      </c>
      <c r="T20" s="78">
        <f t="shared" si="3"/>
        <v>0</v>
      </c>
      <c r="U20" s="77">
        <f t="shared" si="3"/>
        <v>128570.61000000002</v>
      </c>
      <c r="V20" s="98">
        <f t="shared" si="3"/>
        <v>29500</v>
      </c>
      <c r="W20" s="78">
        <f t="shared" si="3"/>
        <v>0</v>
      </c>
      <c r="X20" s="77">
        <f t="shared" si="3"/>
        <v>34831.9</v>
      </c>
      <c r="Y20" s="98">
        <f t="shared" si="3"/>
        <v>15000</v>
      </c>
      <c r="Z20" s="78">
        <f t="shared" si="3"/>
        <v>0</v>
      </c>
      <c r="AA20" s="77">
        <f t="shared" si="3"/>
        <v>15000.91</v>
      </c>
      <c r="AB20" s="98">
        <f t="shared" si="3"/>
        <v>659900</v>
      </c>
      <c r="AC20" s="78">
        <f t="shared" si="3"/>
        <v>0</v>
      </c>
      <c r="AD20" s="77">
        <f t="shared" si="3"/>
        <v>781653.16</v>
      </c>
      <c r="AE20" s="98">
        <f t="shared" si="3"/>
        <v>287500</v>
      </c>
      <c r="AF20" s="78">
        <f t="shared" si="3"/>
        <v>0</v>
      </c>
      <c r="AG20" s="77">
        <f t="shared" si="3"/>
        <v>381080.16</v>
      </c>
      <c r="AH20" s="98">
        <f t="shared" si="3"/>
        <v>5000</v>
      </c>
      <c r="AI20" s="78">
        <f t="shared" si="3"/>
        <v>0</v>
      </c>
      <c r="AJ20" s="77">
        <f t="shared" si="3"/>
        <v>5900</v>
      </c>
      <c r="AK20" s="98">
        <f t="shared" si="3"/>
        <v>298300</v>
      </c>
      <c r="AL20" s="78">
        <f t="shared" si="3"/>
        <v>0</v>
      </c>
      <c r="AM20" s="77">
        <f t="shared" si="3"/>
        <v>405336.2100000001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8900</v>
      </c>
      <c r="AR20" s="78">
        <f t="shared" si="3"/>
        <v>0</v>
      </c>
      <c r="AS20" s="77">
        <f t="shared" si="3"/>
        <v>11706.07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119075</v>
      </c>
      <c r="BJ20" s="78">
        <f t="shared" si="3"/>
        <v>0</v>
      </c>
      <c r="BK20" s="77">
        <f t="shared" si="3"/>
        <v>0</v>
      </c>
      <c r="BL20" s="98">
        <f t="shared" si="3"/>
        <v>50400</v>
      </c>
      <c r="BM20" s="78">
        <f t="shared" si="3"/>
        <v>0</v>
      </c>
      <c r="BN20" s="77">
        <f t="shared" si="3"/>
        <v>50400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3267666</v>
      </c>
      <c r="BW20" s="77">
        <f>BW10+BW11+BW12+BW13+BW14+BW15+BW16+BW17+BW18+BW19</f>
        <v>0</v>
      </c>
      <c r="BX20" s="95">
        <f>BX10+BX11+BX12+BX13+BX14+BX15+BX16+BX17+BX18+BX19</f>
        <v>4072693.08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>
        <v>747170.3</v>
      </c>
      <c r="E24" s="89">
        <v>0</v>
      </c>
      <c r="F24" s="90">
        <v>665328.65</v>
      </c>
      <c r="G24" s="88"/>
      <c r="H24" s="89"/>
      <c r="I24" s="90"/>
      <c r="J24" s="97">
        <v>0</v>
      </c>
      <c r="K24" s="89">
        <v>0</v>
      </c>
      <c r="L24" s="101">
        <v>0</v>
      </c>
      <c r="M24" s="97">
        <v>0</v>
      </c>
      <c r="N24" s="89">
        <v>0</v>
      </c>
      <c r="O24" s="101">
        <v>4941</v>
      </c>
      <c r="P24" s="97">
        <v>0</v>
      </c>
      <c r="Q24" s="89">
        <v>0</v>
      </c>
      <c r="R24" s="101">
        <v>585.6</v>
      </c>
      <c r="S24" s="97">
        <v>250000</v>
      </c>
      <c r="T24" s="89">
        <v>0</v>
      </c>
      <c r="U24" s="101">
        <v>336300.48</v>
      </c>
      <c r="V24" s="97"/>
      <c r="W24" s="89"/>
      <c r="X24" s="101"/>
      <c r="Y24" s="97">
        <v>0</v>
      </c>
      <c r="Z24" s="89">
        <v>0</v>
      </c>
      <c r="AA24" s="101">
        <v>0</v>
      </c>
      <c r="AB24" s="97">
        <v>0</v>
      </c>
      <c r="AC24" s="89">
        <v>0</v>
      </c>
      <c r="AD24" s="101">
        <v>0</v>
      </c>
      <c r="AE24" s="97">
        <v>330000</v>
      </c>
      <c r="AF24" s="89">
        <v>0</v>
      </c>
      <c r="AG24" s="101">
        <v>486796.8</v>
      </c>
      <c r="AH24" s="97"/>
      <c r="AI24" s="89"/>
      <c r="AJ24" s="101"/>
      <c r="AK24" s="97">
        <v>0</v>
      </c>
      <c r="AL24" s="89">
        <v>0</v>
      </c>
      <c r="AM24" s="101">
        <v>45427.98</v>
      </c>
      <c r="AN24" s="97"/>
      <c r="AO24" s="89"/>
      <c r="AP24" s="101"/>
      <c r="AQ24" s="97">
        <v>0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1327170.3</v>
      </c>
      <c r="BW24" s="77">
        <f t="shared" si="4"/>
        <v>0</v>
      </c>
      <c r="BX24" s="79">
        <f t="shared" si="4"/>
        <v>1539380.51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>
        <v>0</v>
      </c>
      <c r="S25" s="97">
        <v>20000</v>
      </c>
      <c r="T25" s="89">
        <v>0</v>
      </c>
      <c r="U25" s="101">
        <v>21200</v>
      </c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>
        <v>0</v>
      </c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20000</v>
      </c>
      <c r="BW25" s="77">
        <f t="shared" si="4"/>
        <v>0</v>
      </c>
      <c r="BX25" s="79">
        <f t="shared" si="4"/>
        <v>21200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>
        <v>0</v>
      </c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>
        <v>0</v>
      </c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>
        <v>0</v>
      </c>
      <c r="K27" s="89">
        <v>0</v>
      </c>
      <c r="L27" s="101">
        <v>97577.28</v>
      </c>
      <c r="M27" s="97">
        <v>0</v>
      </c>
      <c r="N27" s="89">
        <v>0</v>
      </c>
      <c r="O27" s="101">
        <v>0</v>
      </c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97577.28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747170.3</v>
      </c>
      <c r="E28" s="78">
        <f t="shared" si="5"/>
        <v>0</v>
      </c>
      <c r="F28" s="79">
        <f t="shared" si="5"/>
        <v>665328.65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97577.28</v>
      </c>
      <c r="M28" s="98">
        <f t="shared" si="5"/>
        <v>0</v>
      </c>
      <c r="N28" s="78">
        <f t="shared" si="5"/>
        <v>0</v>
      </c>
      <c r="O28" s="77">
        <f t="shared" si="5"/>
        <v>4941</v>
      </c>
      <c r="P28" s="98">
        <f t="shared" si="5"/>
        <v>0</v>
      </c>
      <c r="Q28" s="78">
        <f t="shared" si="5"/>
        <v>0</v>
      </c>
      <c r="R28" s="77">
        <f t="shared" si="5"/>
        <v>585.6</v>
      </c>
      <c r="S28" s="98">
        <f t="shared" si="5"/>
        <v>270000</v>
      </c>
      <c r="T28" s="78">
        <f t="shared" si="5"/>
        <v>0</v>
      </c>
      <c r="U28" s="77">
        <f t="shared" si="5"/>
        <v>357500.48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330000</v>
      </c>
      <c r="AF28" s="78">
        <f t="shared" si="5"/>
        <v>0</v>
      </c>
      <c r="AG28" s="77">
        <f t="shared" si="5"/>
        <v>486796.8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45427.98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1347170.3</v>
      </c>
      <c r="BW28" s="77">
        <f>BW23+BW24+BW25+BW26+BW27</f>
        <v>0</v>
      </c>
      <c r="BX28" s="95">
        <f>BX23+BX24+BX25+BX26+BX27</f>
        <v>1658157.79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162100</v>
      </c>
      <c r="BM40" s="89">
        <v>0</v>
      </c>
      <c r="BN40" s="101">
        <v>162100</v>
      </c>
      <c r="BO40" s="97"/>
      <c r="BP40" s="89"/>
      <c r="BQ40" s="101"/>
      <c r="BR40" s="97"/>
      <c r="BS40" s="89"/>
      <c r="BT40" s="101"/>
      <c r="BU40" s="76"/>
      <c r="BV40" s="85">
        <f t="shared" si="10"/>
        <v>162100</v>
      </c>
      <c r="BW40" s="77">
        <f t="shared" si="10"/>
        <v>0</v>
      </c>
      <c r="BX40" s="79">
        <f t="shared" si="10"/>
        <v>162100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162100</v>
      </c>
      <c r="BM42" s="78">
        <f t="shared" si="12"/>
        <v>0</v>
      </c>
      <c r="BN42" s="77">
        <f t="shared" si="12"/>
        <v>162100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162100</v>
      </c>
      <c r="BW42" s="77">
        <f>BW38+BW39+BW40+BW41</f>
        <v>0</v>
      </c>
      <c r="BX42" s="95">
        <f>BX38+BX39+BX40+BX41</f>
        <v>162100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622400</v>
      </c>
      <c r="BS49" s="89">
        <v>0</v>
      </c>
      <c r="BT49" s="101">
        <v>854572.64</v>
      </c>
      <c r="BU49" s="76"/>
      <c r="BV49" s="85">
        <f aca="true" t="shared" si="15" ref="BV49:BX50">D49+G49+J49+M49+P49+S49+V49+Y49+AB49+AE49+AH49+AK49+AN49+AQ49+AT49+AW49+AZ49+BC49+BF49+BI49+BL49+BO49+BR49</f>
        <v>622400</v>
      </c>
      <c r="BW49" s="77">
        <f t="shared" si="15"/>
        <v>0</v>
      </c>
      <c r="BX49" s="79">
        <f t="shared" si="15"/>
        <v>854572.64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70000</v>
      </c>
      <c r="BS50" s="89">
        <v>0</v>
      </c>
      <c r="BT50" s="101">
        <v>113695.57</v>
      </c>
      <c r="BU50" s="76"/>
      <c r="BV50" s="85">
        <f t="shared" si="15"/>
        <v>70000</v>
      </c>
      <c r="BW50" s="77">
        <f t="shared" si="15"/>
        <v>0</v>
      </c>
      <c r="BX50" s="79">
        <f t="shared" si="15"/>
        <v>113695.57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692400</v>
      </c>
      <c r="BS51" s="78">
        <f>BS49+BS50</f>
        <v>0</v>
      </c>
      <c r="BT51" s="77">
        <f>BT49+BT50</f>
        <v>968268.21</v>
      </c>
      <c r="BU51" s="85"/>
      <c r="BV51" s="85">
        <f>BV49+BV50</f>
        <v>692400</v>
      </c>
      <c r="BW51" s="77">
        <f>BW49+BW50</f>
        <v>0</v>
      </c>
      <c r="BX51" s="95">
        <f>BX49+BX50</f>
        <v>968268.21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1836049.3</v>
      </c>
      <c r="E53" s="86">
        <f t="shared" si="18"/>
        <v>0</v>
      </c>
      <c r="F53" s="86">
        <f t="shared" si="18"/>
        <v>2116511.62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142862</v>
      </c>
      <c r="K53" s="86">
        <f t="shared" si="18"/>
        <v>0</v>
      </c>
      <c r="L53" s="86">
        <f t="shared" si="18"/>
        <v>267641.18</v>
      </c>
      <c r="M53" s="86">
        <f t="shared" si="18"/>
        <v>381500</v>
      </c>
      <c r="N53" s="86">
        <f t="shared" si="18"/>
        <v>0</v>
      </c>
      <c r="O53" s="86">
        <f t="shared" si="18"/>
        <v>528157.81</v>
      </c>
      <c r="P53" s="86">
        <f t="shared" si="18"/>
        <v>79600</v>
      </c>
      <c r="Q53" s="86">
        <f t="shared" si="18"/>
        <v>0</v>
      </c>
      <c r="R53" s="86">
        <f t="shared" si="18"/>
        <v>114335.98000000001</v>
      </c>
      <c r="S53" s="86">
        <f t="shared" si="18"/>
        <v>371250</v>
      </c>
      <c r="T53" s="86">
        <f t="shared" si="18"/>
        <v>0</v>
      </c>
      <c r="U53" s="86">
        <f t="shared" si="18"/>
        <v>486071.08999999997</v>
      </c>
      <c r="V53" s="86">
        <f t="shared" si="18"/>
        <v>29500</v>
      </c>
      <c r="W53" s="86">
        <f t="shared" si="18"/>
        <v>0</v>
      </c>
      <c r="X53" s="86">
        <f t="shared" si="18"/>
        <v>34831.9</v>
      </c>
      <c r="Y53" s="86">
        <f t="shared" si="18"/>
        <v>15000</v>
      </c>
      <c r="Z53" s="86">
        <f t="shared" si="18"/>
        <v>0</v>
      </c>
      <c r="AA53" s="86">
        <f t="shared" si="18"/>
        <v>15000.91</v>
      </c>
      <c r="AB53" s="86">
        <f t="shared" si="18"/>
        <v>659900</v>
      </c>
      <c r="AC53" s="86">
        <f t="shared" si="18"/>
        <v>0</v>
      </c>
      <c r="AD53" s="86">
        <f t="shared" si="18"/>
        <v>781653.16</v>
      </c>
      <c r="AE53" s="86">
        <f t="shared" si="18"/>
        <v>617500</v>
      </c>
      <c r="AF53" s="86">
        <f t="shared" si="18"/>
        <v>0</v>
      </c>
      <c r="AG53" s="86">
        <f t="shared" si="18"/>
        <v>867876.96</v>
      </c>
      <c r="AH53" s="86">
        <f t="shared" si="18"/>
        <v>5000</v>
      </c>
      <c r="AI53" s="86">
        <f t="shared" si="18"/>
        <v>0</v>
      </c>
      <c r="AJ53" s="86">
        <f aca="true" t="shared" si="19" ref="AJ53:BT53">AJ20+AJ28+AJ35+AJ42+AJ46+AJ51</f>
        <v>5900</v>
      </c>
      <c r="AK53" s="86">
        <f t="shared" si="19"/>
        <v>298300</v>
      </c>
      <c r="AL53" s="86">
        <f t="shared" si="19"/>
        <v>0</v>
      </c>
      <c r="AM53" s="86">
        <f t="shared" si="19"/>
        <v>450764.19000000006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8900</v>
      </c>
      <c r="AR53" s="86">
        <f t="shared" si="19"/>
        <v>0</v>
      </c>
      <c r="AS53" s="86">
        <f t="shared" si="19"/>
        <v>11706.07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119075</v>
      </c>
      <c r="BJ53" s="86">
        <f t="shared" si="19"/>
        <v>0</v>
      </c>
      <c r="BK53" s="86">
        <f t="shared" si="19"/>
        <v>0</v>
      </c>
      <c r="BL53" s="86">
        <f t="shared" si="19"/>
        <v>212500</v>
      </c>
      <c r="BM53" s="86">
        <f t="shared" si="19"/>
        <v>0</v>
      </c>
      <c r="BN53" s="86">
        <f t="shared" si="19"/>
        <v>212500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692400</v>
      </c>
      <c r="BS53" s="86">
        <f t="shared" si="19"/>
        <v>0</v>
      </c>
      <c r="BT53" s="86">
        <f t="shared" si="19"/>
        <v>968268.21</v>
      </c>
      <c r="BU53" s="86">
        <f>BU8</f>
        <v>0</v>
      </c>
      <c r="BV53" s="102">
        <f>BV8+BV20+BV28+BV35+BV42+BV46+BV51</f>
        <v>5469336.3</v>
      </c>
      <c r="BW53" s="87">
        <f>BW20+BW28+BW35+BW42+BW46+BW51</f>
        <v>0</v>
      </c>
      <c r="BX53" s="87">
        <f>BX20+BX28+BX35+BX42+BX46+BX51</f>
        <v>6861219.08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>
        <v>543900</v>
      </c>
      <c r="E10" s="89">
        <v>0</v>
      </c>
      <c r="F10" s="90"/>
      <c r="G10" s="88"/>
      <c r="H10" s="89"/>
      <c r="I10" s="90"/>
      <c r="J10" s="97">
        <v>97500</v>
      </c>
      <c r="K10" s="89">
        <v>0</v>
      </c>
      <c r="L10" s="101"/>
      <c r="M10" s="91">
        <v>0</v>
      </c>
      <c r="N10" s="89">
        <v>0</v>
      </c>
      <c r="O10" s="90"/>
      <c r="P10" s="91">
        <v>30000</v>
      </c>
      <c r="Q10" s="89">
        <v>0</v>
      </c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27200</v>
      </c>
      <c r="AC10" s="89">
        <v>0</v>
      </c>
      <c r="AD10" s="90"/>
      <c r="AE10" s="91">
        <v>0</v>
      </c>
      <c r="AF10" s="89">
        <v>0</v>
      </c>
      <c r="AG10" s="90"/>
      <c r="AH10" s="91"/>
      <c r="AI10" s="89"/>
      <c r="AJ10" s="90"/>
      <c r="AK10" s="91">
        <v>26800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725400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>
        <v>38800</v>
      </c>
      <c r="E11" s="89">
        <v>0</v>
      </c>
      <c r="F11" s="90"/>
      <c r="G11" s="88"/>
      <c r="H11" s="89"/>
      <c r="I11" s="90"/>
      <c r="J11" s="97">
        <v>7000</v>
      </c>
      <c r="K11" s="89">
        <v>0</v>
      </c>
      <c r="L11" s="101"/>
      <c r="M11" s="91">
        <v>0</v>
      </c>
      <c r="N11" s="89">
        <v>0</v>
      </c>
      <c r="O11" s="90"/>
      <c r="P11" s="91">
        <v>2500</v>
      </c>
      <c r="Q11" s="89">
        <v>0</v>
      </c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2100</v>
      </c>
      <c r="AC11" s="89">
        <v>0</v>
      </c>
      <c r="AD11" s="90"/>
      <c r="AE11" s="91">
        <v>0</v>
      </c>
      <c r="AF11" s="89">
        <v>0</v>
      </c>
      <c r="AG11" s="90"/>
      <c r="AH11" s="91"/>
      <c r="AI11" s="89"/>
      <c r="AJ11" s="90"/>
      <c r="AK11" s="91">
        <v>2000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52400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>
        <v>361829</v>
      </c>
      <c r="E12" s="89">
        <v>0</v>
      </c>
      <c r="F12" s="90"/>
      <c r="G12" s="88"/>
      <c r="H12" s="89"/>
      <c r="I12" s="90"/>
      <c r="J12" s="97">
        <v>38362</v>
      </c>
      <c r="K12" s="89">
        <v>0</v>
      </c>
      <c r="L12" s="101"/>
      <c r="M12" s="91">
        <v>348000</v>
      </c>
      <c r="N12" s="89">
        <v>0</v>
      </c>
      <c r="O12" s="90"/>
      <c r="P12" s="91">
        <v>36400</v>
      </c>
      <c r="Q12" s="89">
        <v>0</v>
      </c>
      <c r="R12" s="90"/>
      <c r="S12" s="91">
        <v>67250</v>
      </c>
      <c r="T12" s="89">
        <v>0</v>
      </c>
      <c r="U12" s="90"/>
      <c r="V12" s="91">
        <v>4500</v>
      </c>
      <c r="W12" s="89">
        <v>0</v>
      </c>
      <c r="X12" s="90"/>
      <c r="Y12" s="91"/>
      <c r="Z12" s="89"/>
      <c r="AA12" s="90"/>
      <c r="AB12" s="91">
        <v>617000</v>
      </c>
      <c r="AC12" s="89">
        <v>0</v>
      </c>
      <c r="AD12" s="90"/>
      <c r="AE12" s="91">
        <v>280500</v>
      </c>
      <c r="AF12" s="89">
        <v>0</v>
      </c>
      <c r="AG12" s="90"/>
      <c r="AH12" s="91">
        <v>0</v>
      </c>
      <c r="AI12" s="89">
        <v>0</v>
      </c>
      <c r="AJ12" s="90"/>
      <c r="AK12" s="91">
        <v>25800</v>
      </c>
      <c r="AL12" s="89">
        <v>0</v>
      </c>
      <c r="AM12" s="90"/>
      <c r="AN12" s="91"/>
      <c r="AO12" s="89"/>
      <c r="AP12" s="90"/>
      <c r="AQ12" s="91">
        <v>8400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1788041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>
        <v>94000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33500</v>
      </c>
      <c r="N13" s="89">
        <v>0</v>
      </c>
      <c r="O13" s="90"/>
      <c r="P13" s="91">
        <v>10700</v>
      </c>
      <c r="Q13" s="89">
        <v>0</v>
      </c>
      <c r="R13" s="90"/>
      <c r="S13" s="91">
        <v>34000</v>
      </c>
      <c r="T13" s="89">
        <v>0</v>
      </c>
      <c r="U13" s="90"/>
      <c r="V13" s="91">
        <v>25000</v>
      </c>
      <c r="W13" s="89">
        <v>0</v>
      </c>
      <c r="X13" s="90"/>
      <c r="Y13" s="91">
        <v>10000</v>
      </c>
      <c r="Z13" s="89">
        <v>0</v>
      </c>
      <c r="AA13" s="90"/>
      <c r="AB13" s="91">
        <v>13600</v>
      </c>
      <c r="AC13" s="89">
        <v>0</v>
      </c>
      <c r="AD13" s="90"/>
      <c r="AE13" s="91"/>
      <c r="AF13" s="89"/>
      <c r="AG13" s="90"/>
      <c r="AH13" s="91">
        <v>5000</v>
      </c>
      <c r="AI13" s="89">
        <v>0</v>
      </c>
      <c r="AJ13" s="90"/>
      <c r="AK13" s="91">
        <v>233700</v>
      </c>
      <c r="AL13" s="89">
        <v>0</v>
      </c>
      <c r="AM13" s="90"/>
      <c r="AN13" s="91"/>
      <c r="AO13" s="89"/>
      <c r="AP13" s="90"/>
      <c r="AQ13" s="91">
        <v>500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460000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42900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42900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>
        <v>11000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>
        <v>5000</v>
      </c>
      <c r="Z18" s="89">
        <v>0</v>
      </c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10000</v>
      </c>
      <c r="AL18" s="89">
        <v>0</v>
      </c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26000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>
        <v>37500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>
        <v>0</v>
      </c>
      <c r="Q19" s="89">
        <v>0</v>
      </c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127725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165225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1087029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142862</v>
      </c>
      <c r="K20" s="78">
        <f t="shared" si="1"/>
        <v>0</v>
      </c>
      <c r="L20" s="77">
        <f t="shared" si="1"/>
        <v>0</v>
      </c>
      <c r="M20" s="98">
        <f t="shared" si="1"/>
        <v>381500</v>
      </c>
      <c r="N20" s="78">
        <f t="shared" si="1"/>
        <v>0</v>
      </c>
      <c r="O20" s="77">
        <f t="shared" si="1"/>
        <v>0</v>
      </c>
      <c r="P20" s="98">
        <f t="shared" si="1"/>
        <v>79600</v>
      </c>
      <c r="Q20" s="78">
        <f t="shared" si="1"/>
        <v>0</v>
      </c>
      <c r="R20" s="77">
        <f t="shared" si="1"/>
        <v>0</v>
      </c>
      <c r="S20" s="98">
        <f t="shared" si="1"/>
        <v>101250</v>
      </c>
      <c r="T20" s="78">
        <f t="shared" si="1"/>
        <v>0</v>
      </c>
      <c r="U20" s="77">
        <f t="shared" si="1"/>
        <v>0</v>
      </c>
      <c r="V20" s="98">
        <f t="shared" si="1"/>
        <v>29500</v>
      </c>
      <c r="W20" s="78">
        <f t="shared" si="1"/>
        <v>0</v>
      </c>
      <c r="X20" s="77">
        <f t="shared" si="1"/>
        <v>0</v>
      </c>
      <c r="Y20" s="98">
        <f t="shared" si="1"/>
        <v>15000</v>
      </c>
      <c r="Z20" s="78">
        <f t="shared" si="1"/>
        <v>0</v>
      </c>
      <c r="AA20" s="77">
        <f t="shared" si="1"/>
        <v>0</v>
      </c>
      <c r="AB20" s="98">
        <f t="shared" si="1"/>
        <v>659900</v>
      </c>
      <c r="AC20" s="78">
        <f t="shared" si="1"/>
        <v>0</v>
      </c>
      <c r="AD20" s="77">
        <f t="shared" si="1"/>
        <v>0</v>
      </c>
      <c r="AE20" s="98">
        <f t="shared" si="1"/>
        <v>280500</v>
      </c>
      <c r="AF20" s="78">
        <f t="shared" si="1"/>
        <v>0</v>
      </c>
      <c r="AG20" s="77">
        <f t="shared" si="1"/>
        <v>0</v>
      </c>
      <c r="AH20" s="98">
        <f t="shared" si="1"/>
        <v>5000</v>
      </c>
      <c r="AI20" s="78">
        <f t="shared" si="1"/>
        <v>0</v>
      </c>
      <c r="AJ20" s="77">
        <f t="shared" si="1"/>
        <v>0</v>
      </c>
      <c r="AK20" s="98">
        <f t="shared" si="1"/>
        <v>298300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8900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127725</v>
      </c>
      <c r="BJ20" s="78">
        <f t="shared" si="1"/>
        <v>0</v>
      </c>
      <c r="BK20" s="77">
        <f t="shared" si="1"/>
        <v>0</v>
      </c>
      <c r="BL20" s="98">
        <f t="shared" si="1"/>
        <v>42900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3259966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>
        <v>310000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310000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/>
      <c r="S25" s="97">
        <v>10000</v>
      </c>
      <c r="T25" s="89">
        <v>0</v>
      </c>
      <c r="U25" s="101"/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10000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>
        <v>0</v>
      </c>
      <c r="K27" s="89">
        <v>0</v>
      </c>
      <c r="L27" s="101"/>
      <c r="M27" s="97">
        <v>0</v>
      </c>
      <c r="N27" s="89">
        <v>0</v>
      </c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310000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10000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320000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154800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154800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154800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154800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622400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622400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70000</v>
      </c>
      <c r="BS50" s="89">
        <v>0</v>
      </c>
      <c r="BT50" s="101"/>
      <c r="BU50" s="76"/>
      <c r="BV50" s="85">
        <f t="shared" si="9"/>
        <v>70000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692400</v>
      </c>
      <c r="BS51" s="78">
        <f>BS49+BS50</f>
        <v>0</v>
      </c>
      <c r="BT51" s="77">
        <f>BT49+BT50</f>
        <v>0</v>
      </c>
      <c r="BU51" s="85"/>
      <c r="BV51" s="85">
        <f>BV49+BV50</f>
        <v>692400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1397029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142862</v>
      </c>
      <c r="K53" s="86">
        <f t="shared" si="11"/>
        <v>0</v>
      </c>
      <c r="L53" s="86">
        <f t="shared" si="11"/>
        <v>0</v>
      </c>
      <c r="M53" s="86">
        <f t="shared" si="11"/>
        <v>381500</v>
      </c>
      <c r="N53" s="86">
        <f t="shared" si="11"/>
        <v>0</v>
      </c>
      <c r="O53" s="86">
        <f t="shared" si="11"/>
        <v>0</v>
      </c>
      <c r="P53" s="86">
        <f t="shared" si="11"/>
        <v>79600</v>
      </c>
      <c r="Q53" s="86">
        <f t="shared" si="11"/>
        <v>0</v>
      </c>
      <c r="R53" s="86">
        <f t="shared" si="11"/>
        <v>0</v>
      </c>
      <c r="S53" s="86">
        <f t="shared" si="11"/>
        <v>111250</v>
      </c>
      <c r="T53" s="86">
        <f t="shared" si="11"/>
        <v>0</v>
      </c>
      <c r="U53" s="86">
        <f t="shared" si="11"/>
        <v>0</v>
      </c>
      <c r="V53" s="86">
        <f t="shared" si="11"/>
        <v>29500</v>
      </c>
      <c r="W53" s="86">
        <f t="shared" si="11"/>
        <v>0</v>
      </c>
      <c r="X53" s="86">
        <f t="shared" si="11"/>
        <v>0</v>
      </c>
      <c r="Y53" s="86">
        <f t="shared" si="11"/>
        <v>15000</v>
      </c>
      <c r="Z53" s="86">
        <f t="shared" si="11"/>
        <v>0</v>
      </c>
      <c r="AA53" s="86">
        <f t="shared" si="11"/>
        <v>0</v>
      </c>
      <c r="AB53" s="86">
        <f t="shared" si="11"/>
        <v>659900</v>
      </c>
      <c r="AC53" s="86">
        <f t="shared" si="11"/>
        <v>0</v>
      </c>
      <c r="AD53" s="86">
        <f t="shared" si="11"/>
        <v>0</v>
      </c>
      <c r="AE53" s="86">
        <f t="shared" si="11"/>
        <v>280500</v>
      </c>
      <c r="AF53" s="86">
        <f t="shared" si="11"/>
        <v>0</v>
      </c>
      <c r="AG53" s="86">
        <f t="shared" si="11"/>
        <v>0</v>
      </c>
      <c r="AH53" s="86">
        <f t="shared" si="11"/>
        <v>5000</v>
      </c>
      <c r="AI53" s="86">
        <f t="shared" si="11"/>
        <v>0</v>
      </c>
      <c r="AJ53" s="86">
        <f t="shared" si="11"/>
        <v>0</v>
      </c>
      <c r="AK53" s="86">
        <f t="shared" si="11"/>
        <v>298300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8900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127725</v>
      </c>
      <c r="BJ53" s="86">
        <f t="shared" si="11"/>
        <v>0</v>
      </c>
      <c r="BK53" s="86">
        <f t="shared" si="11"/>
        <v>0</v>
      </c>
      <c r="BL53" s="86">
        <f t="shared" si="11"/>
        <v>197700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692400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4427166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>
        <v>543900</v>
      </c>
      <c r="E10" s="89">
        <v>0</v>
      </c>
      <c r="F10" s="90"/>
      <c r="G10" s="88"/>
      <c r="H10" s="89"/>
      <c r="I10" s="90"/>
      <c r="J10" s="97">
        <v>97500</v>
      </c>
      <c r="K10" s="89">
        <v>0</v>
      </c>
      <c r="L10" s="101"/>
      <c r="M10" s="91">
        <v>0</v>
      </c>
      <c r="N10" s="89">
        <v>0</v>
      </c>
      <c r="O10" s="90"/>
      <c r="P10" s="91">
        <v>30000</v>
      </c>
      <c r="Q10" s="89">
        <v>0</v>
      </c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27200</v>
      </c>
      <c r="AC10" s="89">
        <v>0</v>
      </c>
      <c r="AD10" s="90"/>
      <c r="AE10" s="91">
        <v>0</v>
      </c>
      <c r="AF10" s="89">
        <v>0</v>
      </c>
      <c r="AG10" s="90"/>
      <c r="AH10" s="91"/>
      <c r="AI10" s="89"/>
      <c r="AJ10" s="90"/>
      <c r="AK10" s="91">
        <v>26800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725400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>
        <v>38800</v>
      </c>
      <c r="E11" s="89">
        <v>0</v>
      </c>
      <c r="F11" s="90"/>
      <c r="G11" s="88"/>
      <c r="H11" s="89"/>
      <c r="I11" s="90"/>
      <c r="J11" s="97">
        <v>7000</v>
      </c>
      <c r="K11" s="89">
        <v>0</v>
      </c>
      <c r="L11" s="101"/>
      <c r="M11" s="91">
        <v>0</v>
      </c>
      <c r="N11" s="89">
        <v>0</v>
      </c>
      <c r="O11" s="90"/>
      <c r="P11" s="91">
        <v>2500</v>
      </c>
      <c r="Q11" s="89">
        <v>0</v>
      </c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2100</v>
      </c>
      <c r="AC11" s="89">
        <v>0</v>
      </c>
      <c r="AD11" s="90"/>
      <c r="AE11" s="91">
        <v>0</v>
      </c>
      <c r="AF11" s="89">
        <v>0</v>
      </c>
      <c r="AG11" s="90"/>
      <c r="AH11" s="91"/>
      <c r="AI11" s="89"/>
      <c r="AJ11" s="90"/>
      <c r="AK11" s="91">
        <v>2000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52400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>
        <v>361829</v>
      </c>
      <c r="E12" s="89">
        <v>0</v>
      </c>
      <c r="F12" s="90"/>
      <c r="G12" s="88"/>
      <c r="H12" s="89"/>
      <c r="I12" s="90"/>
      <c r="J12" s="97">
        <v>38362</v>
      </c>
      <c r="K12" s="89">
        <v>0</v>
      </c>
      <c r="L12" s="101"/>
      <c r="M12" s="91">
        <v>348000</v>
      </c>
      <c r="N12" s="89">
        <v>0</v>
      </c>
      <c r="O12" s="90"/>
      <c r="P12" s="91">
        <v>36400</v>
      </c>
      <c r="Q12" s="89">
        <v>0</v>
      </c>
      <c r="R12" s="90"/>
      <c r="S12" s="91">
        <v>67250</v>
      </c>
      <c r="T12" s="89">
        <v>0</v>
      </c>
      <c r="U12" s="90"/>
      <c r="V12" s="91">
        <v>4500</v>
      </c>
      <c r="W12" s="89">
        <v>0</v>
      </c>
      <c r="X12" s="90"/>
      <c r="Y12" s="91"/>
      <c r="Z12" s="89"/>
      <c r="AA12" s="90"/>
      <c r="AB12" s="91">
        <v>617000</v>
      </c>
      <c r="AC12" s="89">
        <v>0</v>
      </c>
      <c r="AD12" s="90"/>
      <c r="AE12" s="91">
        <v>280500</v>
      </c>
      <c r="AF12" s="89">
        <v>0</v>
      </c>
      <c r="AG12" s="90"/>
      <c r="AH12" s="91">
        <v>0</v>
      </c>
      <c r="AI12" s="89">
        <v>0</v>
      </c>
      <c r="AJ12" s="90"/>
      <c r="AK12" s="91">
        <v>25800</v>
      </c>
      <c r="AL12" s="89">
        <v>0</v>
      </c>
      <c r="AM12" s="90"/>
      <c r="AN12" s="91"/>
      <c r="AO12" s="89"/>
      <c r="AP12" s="90"/>
      <c r="AQ12" s="91">
        <v>8400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1788041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>
        <v>94000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33500</v>
      </c>
      <c r="N13" s="89">
        <v>0</v>
      </c>
      <c r="O13" s="90"/>
      <c r="P13" s="91">
        <v>10700</v>
      </c>
      <c r="Q13" s="89">
        <v>0</v>
      </c>
      <c r="R13" s="90"/>
      <c r="S13" s="91">
        <v>34000</v>
      </c>
      <c r="T13" s="89">
        <v>0</v>
      </c>
      <c r="U13" s="90"/>
      <c r="V13" s="91">
        <v>25000</v>
      </c>
      <c r="W13" s="89">
        <v>0</v>
      </c>
      <c r="X13" s="90"/>
      <c r="Y13" s="91">
        <v>10000</v>
      </c>
      <c r="Z13" s="89">
        <v>0</v>
      </c>
      <c r="AA13" s="90"/>
      <c r="AB13" s="91">
        <v>13600</v>
      </c>
      <c r="AC13" s="89">
        <v>0</v>
      </c>
      <c r="AD13" s="90"/>
      <c r="AE13" s="91"/>
      <c r="AF13" s="89"/>
      <c r="AG13" s="90"/>
      <c r="AH13" s="91">
        <v>5000</v>
      </c>
      <c r="AI13" s="89">
        <v>0</v>
      </c>
      <c r="AJ13" s="90"/>
      <c r="AK13" s="91">
        <v>233700</v>
      </c>
      <c r="AL13" s="89">
        <v>0</v>
      </c>
      <c r="AM13" s="90"/>
      <c r="AN13" s="91"/>
      <c r="AO13" s="89"/>
      <c r="AP13" s="90"/>
      <c r="AQ13" s="91">
        <v>500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460000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35900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35900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>
        <v>11000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>
        <v>5000</v>
      </c>
      <c r="Z18" s="89">
        <v>0</v>
      </c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10000</v>
      </c>
      <c r="AL18" s="89">
        <v>0</v>
      </c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26000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>
        <v>37500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>
        <v>0</v>
      </c>
      <c r="Q19" s="89">
        <v>0</v>
      </c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130125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167625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1087029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142862</v>
      </c>
      <c r="K20" s="78">
        <f t="shared" si="1"/>
        <v>0</v>
      </c>
      <c r="L20" s="77">
        <f t="shared" si="1"/>
        <v>0</v>
      </c>
      <c r="M20" s="98">
        <f t="shared" si="1"/>
        <v>381500</v>
      </c>
      <c r="N20" s="78">
        <f t="shared" si="1"/>
        <v>0</v>
      </c>
      <c r="O20" s="77">
        <f t="shared" si="1"/>
        <v>0</v>
      </c>
      <c r="P20" s="98">
        <f t="shared" si="1"/>
        <v>79600</v>
      </c>
      <c r="Q20" s="78">
        <f t="shared" si="1"/>
        <v>0</v>
      </c>
      <c r="R20" s="77">
        <f t="shared" si="1"/>
        <v>0</v>
      </c>
      <c r="S20" s="98">
        <f t="shared" si="1"/>
        <v>101250</v>
      </c>
      <c r="T20" s="78">
        <f t="shared" si="1"/>
        <v>0</v>
      </c>
      <c r="U20" s="77">
        <f t="shared" si="1"/>
        <v>0</v>
      </c>
      <c r="V20" s="98">
        <f t="shared" si="1"/>
        <v>29500</v>
      </c>
      <c r="W20" s="78">
        <f t="shared" si="1"/>
        <v>0</v>
      </c>
      <c r="X20" s="77">
        <f t="shared" si="1"/>
        <v>0</v>
      </c>
      <c r="Y20" s="98">
        <f t="shared" si="1"/>
        <v>15000</v>
      </c>
      <c r="Z20" s="78">
        <f t="shared" si="1"/>
        <v>0</v>
      </c>
      <c r="AA20" s="77">
        <f t="shared" si="1"/>
        <v>0</v>
      </c>
      <c r="AB20" s="98">
        <f t="shared" si="1"/>
        <v>659900</v>
      </c>
      <c r="AC20" s="78">
        <f t="shared" si="1"/>
        <v>0</v>
      </c>
      <c r="AD20" s="77">
        <f t="shared" si="1"/>
        <v>0</v>
      </c>
      <c r="AE20" s="98">
        <f t="shared" si="1"/>
        <v>280500</v>
      </c>
      <c r="AF20" s="78">
        <f t="shared" si="1"/>
        <v>0</v>
      </c>
      <c r="AG20" s="77">
        <f t="shared" si="1"/>
        <v>0</v>
      </c>
      <c r="AH20" s="98">
        <f t="shared" si="1"/>
        <v>5000</v>
      </c>
      <c r="AI20" s="78">
        <f t="shared" si="1"/>
        <v>0</v>
      </c>
      <c r="AJ20" s="77">
        <f t="shared" si="1"/>
        <v>0</v>
      </c>
      <c r="AK20" s="98">
        <f t="shared" si="1"/>
        <v>298300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8900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130125</v>
      </c>
      <c r="BJ20" s="78">
        <f t="shared" si="1"/>
        <v>0</v>
      </c>
      <c r="BK20" s="77">
        <f t="shared" si="1"/>
        <v>0</v>
      </c>
      <c r="BL20" s="98">
        <f t="shared" si="1"/>
        <v>35900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3255366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>
        <v>320000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320000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/>
      <c r="S25" s="97">
        <v>10000</v>
      </c>
      <c r="T25" s="89">
        <v>0</v>
      </c>
      <c r="U25" s="101"/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10000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>
        <v>0</v>
      </c>
      <c r="K27" s="89">
        <v>0</v>
      </c>
      <c r="L27" s="101"/>
      <c r="M27" s="97">
        <v>0</v>
      </c>
      <c r="N27" s="89">
        <v>0</v>
      </c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320000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10000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330000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149400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149400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149400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149400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622400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622400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70000</v>
      </c>
      <c r="BS50" s="89">
        <v>0</v>
      </c>
      <c r="BT50" s="101"/>
      <c r="BU50" s="76"/>
      <c r="BV50" s="85">
        <f t="shared" si="9"/>
        <v>70000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692400</v>
      </c>
      <c r="BS51" s="78">
        <f>BS49+BS50</f>
        <v>0</v>
      </c>
      <c r="BT51" s="77">
        <f>BT49+BT50</f>
        <v>0</v>
      </c>
      <c r="BU51" s="85"/>
      <c r="BV51" s="85">
        <f>BV49+BV50</f>
        <v>692400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1407029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142862</v>
      </c>
      <c r="K53" s="86">
        <f t="shared" si="11"/>
        <v>0</v>
      </c>
      <c r="L53" s="86">
        <f t="shared" si="11"/>
        <v>0</v>
      </c>
      <c r="M53" s="86">
        <f t="shared" si="11"/>
        <v>381500</v>
      </c>
      <c r="N53" s="86">
        <f t="shared" si="11"/>
        <v>0</v>
      </c>
      <c r="O53" s="86">
        <f t="shared" si="11"/>
        <v>0</v>
      </c>
      <c r="P53" s="86">
        <f t="shared" si="11"/>
        <v>79600</v>
      </c>
      <c r="Q53" s="86">
        <f t="shared" si="11"/>
        <v>0</v>
      </c>
      <c r="R53" s="86">
        <f t="shared" si="11"/>
        <v>0</v>
      </c>
      <c r="S53" s="86">
        <f t="shared" si="11"/>
        <v>111250</v>
      </c>
      <c r="T53" s="86">
        <f t="shared" si="11"/>
        <v>0</v>
      </c>
      <c r="U53" s="86">
        <f t="shared" si="11"/>
        <v>0</v>
      </c>
      <c r="V53" s="86">
        <f t="shared" si="11"/>
        <v>29500</v>
      </c>
      <c r="W53" s="86">
        <f t="shared" si="11"/>
        <v>0</v>
      </c>
      <c r="X53" s="86">
        <f t="shared" si="11"/>
        <v>0</v>
      </c>
      <c r="Y53" s="86">
        <f t="shared" si="11"/>
        <v>15000</v>
      </c>
      <c r="Z53" s="86">
        <f t="shared" si="11"/>
        <v>0</v>
      </c>
      <c r="AA53" s="86">
        <f t="shared" si="11"/>
        <v>0</v>
      </c>
      <c r="AB53" s="86">
        <f t="shared" si="11"/>
        <v>659900</v>
      </c>
      <c r="AC53" s="86">
        <f t="shared" si="11"/>
        <v>0</v>
      </c>
      <c r="AD53" s="86">
        <f t="shared" si="11"/>
        <v>0</v>
      </c>
      <c r="AE53" s="86">
        <f t="shared" si="11"/>
        <v>280500</v>
      </c>
      <c r="AF53" s="86">
        <f t="shared" si="11"/>
        <v>0</v>
      </c>
      <c r="AG53" s="86">
        <f t="shared" si="11"/>
        <v>0</v>
      </c>
      <c r="AH53" s="86">
        <f t="shared" si="11"/>
        <v>5000</v>
      </c>
      <c r="AI53" s="86">
        <f t="shared" si="11"/>
        <v>0</v>
      </c>
      <c r="AJ53" s="86">
        <f t="shared" si="11"/>
        <v>0</v>
      </c>
      <c r="AK53" s="86">
        <f t="shared" si="11"/>
        <v>298300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8900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130125</v>
      </c>
      <c r="BJ53" s="86">
        <f t="shared" si="11"/>
        <v>0</v>
      </c>
      <c r="BK53" s="86">
        <f t="shared" si="11"/>
        <v>0</v>
      </c>
      <c r="BL53" s="86">
        <f t="shared" si="11"/>
        <v>185300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692400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4427166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4.2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2020-01-02T13:54:47Z</dcterms:modified>
  <cp:category/>
  <cp:version/>
  <cp:contentType/>
  <cp:contentStatus/>
</cp:coreProperties>
</file>