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1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1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'Entrate_Rendiconto_2021'!$B$1:$E$59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'Spese_Rendiconto_2021'!$B$1:$BX$54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'Spese_Rendiconto_2021'!$B:$C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<sst xmlns="http://schemas.openxmlformats.org/spreadsheetml/2006/main" count="870" uniqueCount="149">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</sst>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>
        <v>75004.22</v>
      </c>
      <c r="E5" s="38"/>
    </row>
    <row r="6" spans="2:5" ht="14.25">
      <c r="B6" s="8"/>
      <c r="C6" s="5" t="s">
        <v>5</v>
      </c>
      <c r="D6" s="39">
        <v>532999.32</v>
      </c>
      <c r="E6" s="40"/>
    </row>
    <row r="7" spans="2:5" ht="14.25">
      <c r="B7" s="8"/>
      <c r="C7" s="5" t="s">
        <v>6</v>
      </c>
      <c r="D7" s="39">
        <v>530445.5099999999</v>
      </c>
      <c r="E7" s="40"/>
    </row>
    <row r="8" spans="2:5" ht="15" thickBot="1">
      <c r="B8" s="9"/>
      <c r="C8" s="6" t="s">
        <v>7</v>
      </c>
      <c r="D8" s="41"/>
      <c r="E8" s="42">
        <v>2027376.97</v>
      </c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>
        <v>2170226.65</v>
      </c>
      <c r="E10" s="45">
        <v>1996579.4700000002</v>
      </c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>
        <v>147318.73</v>
      </c>
      <c r="E14" s="45">
        <v>142817.78</v>
      </c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2317545.38</v>
      </c>
      <c r="E16" s="51">
        <f>E10+E11+E12+E13+E14+E15</f>
        <v>2139397.25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>
        <v>241993.12999999998</v>
      </c>
      <c r="E18" s="45">
        <v>250953.91999999995</v>
      </c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>
        <v>0</v>
      </c>
      <c r="E20" s="59">
        <v>0</v>
      </c>
    </row>
    <row r="21" spans="2:5" ht="14.25">
      <c r="B21" s="13">
        <v>20104</v>
      </c>
      <c r="C21" s="54" t="s">
        <v>10</v>
      </c>
      <c r="D21" s="39">
        <v>0</v>
      </c>
      <c r="E21" s="45">
        <v>0</v>
      </c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241993.12999999998</v>
      </c>
      <c r="E23" s="51">
        <f>E18+E19+E20+E21+E22</f>
        <v>250953.91999999995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>
        <v>254588.29</v>
      </c>
      <c r="E25" s="45">
        <v>252024.09</v>
      </c>
    </row>
    <row r="26" spans="2:5" ht="14.25">
      <c r="B26" s="13">
        <v>30200</v>
      </c>
      <c r="C26" s="54" t="s">
        <v>28</v>
      </c>
      <c r="D26" s="39">
        <v>13295.8</v>
      </c>
      <c r="E26" s="45">
        <v>13087.900000000001</v>
      </c>
    </row>
    <row r="27" spans="2:5" ht="14.25">
      <c r="B27" s="13">
        <v>30300</v>
      </c>
      <c r="C27" s="54" t="s">
        <v>29</v>
      </c>
      <c r="D27" s="39">
        <v>1.42</v>
      </c>
      <c r="E27" s="45">
        <v>1.42</v>
      </c>
    </row>
    <row r="28" spans="2:5" ht="14.25">
      <c r="B28" s="13">
        <v>30400</v>
      </c>
      <c r="C28" s="54" t="s">
        <v>30</v>
      </c>
      <c r="D28" s="49">
        <v>0</v>
      </c>
      <c r="E28" s="45">
        <v>0</v>
      </c>
    </row>
    <row r="29" spans="2:5" ht="14.25">
      <c r="B29" s="13">
        <v>30500</v>
      </c>
      <c r="C29" s="54" t="s">
        <v>31</v>
      </c>
      <c r="D29" s="60">
        <v>630064.2000000001</v>
      </c>
      <c r="E29" s="50">
        <v>639331.4500000001</v>
      </c>
    </row>
    <row r="30" spans="2:5" ht="15" thickBot="1">
      <c r="B30" s="16">
        <v>30000</v>
      </c>
      <c r="C30" s="15" t="s">
        <v>32</v>
      </c>
      <c r="D30" s="48">
        <f>D25+D26+D27+D28+D29</f>
        <v>897949.7100000001</v>
      </c>
      <c r="E30" s="51">
        <f>E25+E26+E27+E28+E29</f>
        <v>904444.8600000001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>
        <v>83404.34</v>
      </c>
      <c r="E33" s="59">
        <v>53000</v>
      </c>
    </row>
    <row r="34" spans="2:5" ht="14.25">
      <c r="B34" s="13">
        <v>40300</v>
      </c>
      <c r="C34" s="54" t="s">
        <v>37</v>
      </c>
      <c r="D34" s="61">
        <v>590094.15</v>
      </c>
      <c r="E34" s="45">
        <v>590094.15</v>
      </c>
    </row>
    <row r="35" spans="2:5" ht="14.25">
      <c r="B35" s="13">
        <v>40400</v>
      </c>
      <c r="C35" s="54" t="s">
        <v>38</v>
      </c>
      <c r="D35" s="39">
        <v>915621.2000000001</v>
      </c>
      <c r="E35" s="45">
        <v>915621.2000000001</v>
      </c>
    </row>
    <row r="36" spans="2:5" ht="14.25">
      <c r="B36" s="13">
        <v>40500</v>
      </c>
      <c r="C36" s="54" t="s">
        <v>39</v>
      </c>
      <c r="D36" s="49">
        <v>64288.43000000001</v>
      </c>
      <c r="E36" s="50">
        <v>64288.43000000001</v>
      </c>
    </row>
    <row r="37" spans="2:5" ht="15" thickBot="1">
      <c r="B37" s="16">
        <v>40000</v>
      </c>
      <c r="C37" s="15" t="s">
        <v>40</v>
      </c>
      <c r="D37" s="48">
        <f>D32+D33+D34+D35+D36</f>
        <v>1653408.1199999999</v>
      </c>
      <c r="E37" s="51">
        <f>E32+E33+E34+E35+E36</f>
        <v>1623003.78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>
        <v>0</v>
      </c>
      <c r="E47" s="45">
        <v>0</v>
      </c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>
        <v>463364.51000000007</v>
      </c>
      <c r="E54" s="45">
        <v>463364.5100000002</v>
      </c>
    </row>
    <row r="55" spans="2:5" ht="14.25">
      <c r="B55" s="13">
        <v>90200</v>
      </c>
      <c r="C55" s="54" t="s">
        <v>62</v>
      </c>
      <c r="D55" s="61">
        <v>13877.81</v>
      </c>
      <c r="E55" s="62">
        <v>16192.270000000008</v>
      </c>
    </row>
    <row r="56" spans="2:5" ht="15" thickBot="1">
      <c r="B56" s="16">
        <v>90000</v>
      </c>
      <c r="C56" s="15" t="s">
        <v>63</v>
      </c>
      <c r="D56" s="48">
        <f>D54+D55</f>
        <v>477242.32000000007</v>
      </c>
      <c r="E56" s="51">
        <f>E54+E55</f>
        <v>479556.7800000002</v>
      </c>
    </row>
    <row r="57" spans="2:5" ht="15" thickBot="1" thickTop="1">
      <c r="B57" s="109" t="s">
        <v>64</v>
      </c>
      <c r="C57" s="110"/>
      <c r="D57" s="52">
        <f>D16+D23+D30+D37+D43+D49+D52+D56</f>
        <v>5588138.66</v>
      </c>
      <c r="E57" s="55">
        <f>E16+E23+E30+E37+E43+E49+E52+E56</f>
        <v>5397356.590000001</v>
      </c>
    </row>
    <row r="58" spans="2:5" ht="15" thickBot="1" thickTop="1">
      <c r="B58" s="109" t="s">
        <v>65</v>
      </c>
      <c r="C58" s="110"/>
      <c r="D58" s="52">
        <f>D57+D5+D6+D7+D8</f>
        <v>6726587.71</v>
      </c>
      <c r="E58" s="55">
        <f>E57+E5+E6+E7+E8</f>
        <v>7424733.5600000005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IF((Spese_Rendiconto_2021!BV53+Spese_Rendiconto_2021!BW53-Entrate_Rendiconto_2021!D58)&gt;0,Spese_Rendiconto_2021!BV53+Spese_Rendiconto_2021!BW53-Entrate_Rendiconto_2021!D58,0)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4.25">
      <c r="B61" s="67" t="s">
        <v>134</v>
      </c>
      <c r="C61" s="1"/>
      <c r="D61" s="1"/>
      <c r="E61" s="1"/>
    </row>
    <row r="64" ht="14.2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>
        <v>460504.14999999997</v>
      </c>
      <c r="E10" s="89">
        <v>78577.98999999999</v>
      </c>
      <c r="F10" s="90">
        <v>445803.99000000005</v>
      </c>
      <c r="G10" s="88"/>
      <c r="H10" s="89"/>
      <c r="I10" s="90"/>
      <c r="J10" s="97">
        <v>116219.6</v>
      </c>
      <c r="K10" s="89">
        <v>3875</v>
      </c>
      <c r="L10" s="101">
        <v>116219.6</v>
      </c>
      <c r="M10" s="91">
        <v>0</v>
      </c>
      <c r="N10" s="89">
        <v>0</v>
      </c>
      <c r="O10" s="90">
        <v>0</v>
      </c>
      <c r="P10" s="91">
        <v>30497.440000000002</v>
      </c>
      <c r="Q10" s="89">
        <v>0</v>
      </c>
      <c r="R10" s="90">
        <v>30497.440000000002</v>
      </c>
      <c r="S10" s="91"/>
      <c r="T10" s="89"/>
      <c r="U10" s="90"/>
      <c r="V10" s="91"/>
      <c r="W10" s="89"/>
      <c r="X10" s="90"/>
      <c r="Y10" s="91"/>
      <c r="Z10" s="89"/>
      <c r="AA10" s="90"/>
      <c r="AB10" s="91">
        <v>27642.72</v>
      </c>
      <c r="AC10" s="89">
        <v>0</v>
      </c>
      <c r="AD10" s="90">
        <v>27642.72</v>
      </c>
      <c r="AE10" s="91">
        <v>26025.36</v>
      </c>
      <c r="AF10" s="89">
        <v>0</v>
      </c>
      <c r="AG10" s="90">
        <v>26025.36</v>
      </c>
      <c r="AH10" s="91"/>
      <c r="AI10" s="89"/>
      <c r="AJ10" s="90"/>
      <c r="AK10" s="91">
        <v>0</v>
      </c>
      <c r="AL10" s="89">
        <v>0</v>
      </c>
      <c r="AM10" s="90">
        <v>0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660889.2699999999</v>
      </c>
      <c r="BW10" s="77">
        <f aca="true" t="shared" si="1" ref="BW10:BW19">E10+H10+K10+N10+Q10+T10+W10+Z10+AC10+AF10+AI10+AL10+AO10+AR10+AU10+AX10+BA10+BD10+BG10+BJ10+BM10+BP10+BS10</f>
        <v>82452.98999999999</v>
      </c>
      <c r="BX10" s="79">
        <f aca="true" t="shared" si="2" ref="BX10:BX19">F10+I10+L10+O10+R10+U10+X10+AA10+AD10+AG10+AJ10+AM10+AP10+AS10+AV10+AY10+BB10+BE10+BH10+BK10+BN10+BQ10+BT10</f>
        <v>646189.11</v>
      </c>
    </row>
    <row r="11" spans="2:76" ht="14.25">
      <c r="B11" s="13">
        <v>102</v>
      </c>
      <c r="C11" s="25" t="s">
        <v>92</v>
      </c>
      <c r="D11" s="88">
        <v>35389.93</v>
      </c>
      <c r="E11" s="89">
        <v>0</v>
      </c>
      <c r="F11" s="90">
        <v>35355.97</v>
      </c>
      <c r="G11" s="88"/>
      <c r="H11" s="89"/>
      <c r="I11" s="90"/>
      <c r="J11" s="97">
        <v>9000</v>
      </c>
      <c r="K11" s="89">
        <v>0</v>
      </c>
      <c r="L11" s="101">
        <v>9000</v>
      </c>
      <c r="M11" s="91">
        <v>0</v>
      </c>
      <c r="N11" s="89">
        <v>0</v>
      </c>
      <c r="O11" s="90">
        <v>0</v>
      </c>
      <c r="P11" s="91">
        <v>2500</v>
      </c>
      <c r="Q11" s="89">
        <v>0</v>
      </c>
      <c r="R11" s="90">
        <v>2500</v>
      </c>
      <c r="S11" s="91"/>
      <c r="T11" s="89"/>
      <c r="U11" s="90"/>
      <c r="V11" s="91"/>
      <c r="W11" s="89"/>
      <c r="X11" s="90"/>
      <c r="Y11" s="91"/>
      <c r="Z11" s="89"/>
      <c r="AA11" s="90"/>
      <c r="AB11" s="91">
        <v>2100</v>
      </c>
      <c r="AC11" s="89">
        <v>0</v>
      </c>
      <c r="AD11" s="90">
        <v>2100</v>
      </c>
      <c r="AE11" s="91">
        <v>2000</v>
      </c>
      <c r="AF11" s="89">
        <v>0</v>
      </c>
      <c r="AG11" s="90">
        <v>2000.0000000000005</v>
      </c>
      <c r="AH11" s="91"/>
      <c r="AI11" s="89"/>
      <c r="AJ11" s="90"/>
      <c r="AK11" s="91">
        <v>0</v>
      </c>
      <c r="AL11" s="89">
        <v>0</v>
      </c>
      <c r="AM11" s="90">
        <v>0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50989.93</v>
      </c>
      <c r="BW11" s="77">
        <f t="shared" si="1"/>
        <v>0</v>
      </c>
      <c r="BX11" s="79">
        <f t="shared" si="2"/>
        <v>50955.97</v>
      </c>
    </row>
    <row r="12" spans="2:76" ht="14.25">
      <c r="B12" s="13">
        <v>103</v>
      </c>
      <c r="C12" s="25" t="s">
        <v>93</v>
      </c>
      <c r="D12" s="88">
        <v>361884.7799999999</v>
      </c>
      <c r="E12" s="89">
        <v>0</v>
      </c>
      <c r="F12" s="90">
        <v>353405.17</v>
      </c>
      <c r="G12" s="88"/>
      <c r="H12" s="89"/>
      <c r="I12" s="90"/>
      <c r="J12" s="97">
        <v>50114.9</v>
      </c>
      <c r="K12" s="89">
        <v>0</v>
      </c>
      <c r="L12" s="101">
        <v>44305.10999999999</v>
      </c>
      <c r="M12" s="91">
        <v>321339.55000000005</v>
      </c>
      <c r="N12" s="89">
        <v>0</v>
      </c>
      <c r="O12" s="90">
        <v>321993.56000000006</v>
      </c>
      <c r="P12" s="91">
        <v>36204.380000000005</v>
      </c>
      <c r="Q12" s="89">
        <v>0</v>
      </c>
      <c r="R12" s="90">
        <v>30535.61</v>
      </c>
      <c r="S12" s="91">
        <v>59399.72</v>
      </c>
      <c r="T12" s="89">
        <v>0</v>
      </c>
      <c r="U12" s="90">
        <v>35307.759999999995</v>
      </c>
      <c r="V12" s="91">
        <v>3155.9</v>
      </c>
      <c r="W12" s="89">
        <v>0</v>
      </c>
      <c r="X12" s="90">
        <v>4697</v>
      </c>
      <c r="Y12" s="91"/>
      <c r="Z12" s="89"/>
      <c r="AA12" s="90"/>
      <c r="AB12" s="91">
        <v>690592.4</v>
      </c>
      <c r="AC12" s="89">
        <v>0</v>
      </c>
      <c r="AD12" s="90">
        <v>725837.45</v>
      </c>
      <c r="AE12" s="91">
        <v>255611.24</v>
      </c>
      <c r="AF12" s="89">
        <v>0</v>
      </c>
      <c r="AG12" s="90">
        <v>188335.21000000002</v>
      </c>
      <c r="AH12" s="91">
        <v>0</v>
      </c>
      <c r="AI12" s="89">
        <v>0</v>
      </c>
      <c r="AJ12" s="90">
        <v>0</v>
      </c>
      <c r="AK12" s="91">
        <v>53452.98</v>
      </c>
      <c r="AL12" s="89">
        <v>0</v>
      </c>
      <c r="AM12" s="90">
        <v>80452.09</v>
      </c>
      <c r="AN12" s="91"/>
      <c r="AO12" s="89"/>
      <c r="AP12" s="90"/>
      <c r="AQ12" s="91">
        <v>4488.58</v>
      </c>
      <c r="AR12" s="89">
        <v>0</v>
      </c>
      <c r="AS12" s="90">
        <v>4531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1836244.43</v>
      </c>
      <c r="BW12" s="77">
        <f t="shared" si="1"/>
        <v>0</v>
      </c>
      <c r="BX12" s="79">
        <f t="shared" si="2"/>
        <v>1789399.9600000002</v>
      </c>
    </row>
    <row r="13" spans="2:76" ht="14.25">
      <c r="B13" s="13">
        <v>104</v>
      </c>
      <c r="C13" s="25" t="s">
        <v>19</v>
      </c>
      <c r="D13" s="88">
        <v>95213.58</v>
      </c>
      <c r="E13" s="89">
        <v>0</v>
      </c>
      <c r="F13" s="90">
        <v>85860.33000000002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9832</v>
      </c>
      <c r="N13" s="89">
        <v>0</v>
      </c>
      <c r="O13" s="90">
        <v>9050.01</v>
      </c>
      <c r="P13" s="91">
        <v>9267.09</v>
      </c>
      <c r="Q13" s="89">
        <v>0</v>
      </c>
      <c r="R13" s="90">
        <v>9253.19</v>
      </c>
      <c r="S13" s="91">
        <v>30432.2</v>
      </c>
      <c r="T13" s="89">
        <v>0</v>
      </c>
      <c r="U13" s="90">
        <v>23411.1</v>
      </c>
      <c r="V13" s="91">
        <v>20588</v>
      </c>
      <c r="W13" s="89">
        <v>0</v>
      </c>
      <c r="X13" s="90">
        <v>16588</v>
      </c>
      <c r="Y13" s="91">
        <v>5914.21</v>
      </c>
      <c r="Z13" s="89">
        <v>0</v>
      </c>
      <c r="AA13" s="90">
        <v>0</v>
      </c>
      <c r="AB13" s="91">
        <v>13590.75</v>
      </c>
      <c r="AC13" s="89">
        <v>0</v>
      </c>
      <c r="AD13" s="90">
        <v>17056.04</v>
      </c>
      <c r="AE13" s="91"/>
      <c r="AF13" s="89"/>
      <c r="AG13" s="90"/>
      <c r="AH13" s="91">
        <v>4500</v>
      </c>
      <c r="AI13" s="89">
        <v>0</v>
      </c>
      <c r="AJ13" s="90">
        <v>5400</v>
      </c>
      <c r="AK13" s="91">
        <v>288492.6</v>
      </c>
      <c r="AL13" s="89">
        <v>0</v>
      </c>
      <c r="AM13" s="90">
        <v>334331.06</v>
      </c>
      <c r="AN13" s="91"/>
      <c r="AO13" s="89"/>
      <c r="AP13" s="90"/>
      <c r="AQ13" s="91">
        <v>831.33</v>
      </c>
      <c r="AR13" s="89">
        <v>0</v>
      </c>
      <c r="AS13" s="90">
        <v>831.33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478661.75999999995</v>
      </c>
      <c r="BW13" s="77">
        <f t="shared" si="1"/>
        <v>0</v>
      </c>
      <c r="BX13" s="79">
        <f t="shared" si="2"/>
        <v>501781.06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39472.41</v>
      </c>
      <c r="BM16" s="89">
        <v>0</v>
      </c>
      <c r="BN16" s="90">
        <v>39472.41</v>
      </c>
      <c r="BO16" s="91"/>
      <c r="BP16" s="89"/>
      <c r="BQ16" s="90"/>
      <c r="BR16" s="97"/>
      <c r="BS16" s="89"/>
      <c r="BT16" s="101"/>
      <c r="BU16" s="76"/>
      <c r="BV16" s="85">
        <f t="shared" si="0"/>
        <v>39472.41</v>
      </c>
      <c r="BW16" s="77">
        <f t="shared" si="1"/>
        <v>0</v>
      </c>
      <c r="BX16" s="79">
        <f t="shared" si="2"/>
        <v>39472.41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>
        <v>18430.45</v>
      </c>
      <c r="E18" s="89">
        <v>0</v>
      </c>
      <c r="F18" s="90">
        <v>15441.45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>
        <v>0</v>
      </c>
      <c r="Z18" s="89">
        <v>0</v>
      </c>
      <c r="AA18" s="101">
        <v>0</v>
      </c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>
        <v>0</v>
      </c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18430.45</v>
      </c>
      <c r="BW18" s="77">
        <f t="shared" si="1"/>
        <v>0</v>
      </c>
      <c r="BX18" s="79">
        <f t="shared" si="2"/>
        <v>15441.45</v>
      </c>
    </row>
    <row r="19" spans="2:76" ht="14.25">
      <c r="B19" s="13">
        <v>110</v>
      </c>
      <c r="C19" s="25" t="s">
        <v>98</v>
      </c>
      <c r="D19" s="88">
        <v>36136.07</v>
      </c>
      <c r="E19" s="89">
        <v>0</v>
      </c>
      <c r="F19" s="90">
        <v>36136.07</v>
      </c>
      <c r="G19" s="88"/>
      <c r="H19" s="89"/>
      <c r="I19" s="90"/>
      <c r="J19" s="97"/>
      <c r="K19" s="89"/>
      <c r="L19" s="101"/>
      <c r="M19" s="97"/>
      <c r="N19" s="89"/>
      <c r="O19" s="101"/>
      <c r="P19" s="97">
        <v>0</v>
      </c>
      <c r="Q19" s="89">
        <v>0</v>
      </c>
      <c r="R19" s="101">
        <v>0</v>
      </c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36136.07</v>
      </c>
      <c r="BW19" s="77">
        <f t="shared" si="1"/>
        <v>0</v>
      </c>
      <c r="BX19" s="79">
        <f t="shared" si="2"/>
        <v>36136.07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1007558.9599999997</v>
      </c>
      <c r="E20" s="78">
        <f t="shared" si="3"/>
        <v>78577.98999999999</v>
      </c>
      <c r="F20" s="79">
        <f t="shared" si="3"/>
        <v>972002.9800000001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175334.5</v>
      </c>
      <c r="K20" s="78">
        <f t="shared" si="3"/>
        <v>3875</v>
      </c>
      <c r="L20" s="77">
        <f t="shared" si="3"/>
        <v>169524.71</v>
      </c>
      <c r="M20" s="98">
        <f t="shared" si="3"/>
        <v>331171.55000000005</v>
      </c>
      <c r="N20" s="78">
        <f t="shared" si="3"/>
        <v>0</v>
      </c>
      <c r="O20" s="77">
        <f t="shared" si="3"/>
        <v>331043.57000000007</v>
      </c>
      <c r="P20" s="98">
        <f t="shared" si="3"/>
        <v>78468.91</v>
      </c>
      <c r="Q20" s="78">
        <f t="shared" si="3"/>
        <v>0</v>
      </c>
      <c r="R20" s="77">
        <f t="shared" si="3"/>
        <v>72786.24</v>
      </c>
      <c r="S20" s="98">
        <f t="shared" si="3"/>
        <v>89831.92</v>
      </c>
      <c r="T20" s="78">
        <f t="shared" si="3"/>
        <v>0</v>
      </c>
      <c r="U20" s="77">
        <f t="shared" si="3"/>
        <v>58718.85999999999</v>
      </c>
      <c r="V20" s="98">
        <f t="shared" si="3"/>
        <v>23743.9</v>
      </c>
      <c r="W20" s="78">
        <f t="shared" si="3"/>
        <v>0</v>
      </c>
      <c r="X20" s="77">
        <f t="shared" si="3"/>
        <v>21285</v>
      </c>
      <c r="Y20" s="98">
        <f t="shared" si="3"/>
        <v>5914.21</v>
      </c>
      <c r="Z20" s="78">
        <f t="shared" si="3"/>
        <v>0</v>
      </c>
      <c r="AA20" s="77">
        <f t="shared" si="3"/>
        <v>0</v>
      </c>
      <c r="AB20" s="98">
        <f t="shared" si="3"/>
        <v>733925.87</v>
      </c>
      <c r="AC20" s="78">
        <f t="shared" si="3"/>
        <v>0</v>
      </c>
      <c r="AD20" s="77">
        <f t="shared" si="3"/>
        <v>772636.21</v>
      </c>
      <c r="AE20" s="98">
        <f t="shared" si="3"/>
        <v>283636.6</v>
      </c>
      <c r="AF20" s="78">
        <f t="shared" si="3"/>
        <v>0</v>
      </c>
      <c r="AG20" s="77">
        <f t="shared" si="3"/>
        <v>216360.57</v>
      </c>
      <c r="AH20" s="98">
        <f t="shared" si="3"/>
        <v>4500</v>
      </c>
      <c r="AI20" s="78">
        <f t="shared" si="3"/>
        <v>0</v>
      </c>
      <c r="AJ20" s="77">
        <f t="shared" si="3"/>
        <v>5400</v>
      </c>
      <c r="AK20" s="98">
        <f t="shared" si="3"/>
        <v>341945.57999999996</v>
      </c>
      <c r="AL20" s="78">
        <f t="shared" si="3"/>
        <v>0</v>
      </c>
      <c r="AM20" s="77">
        <f t="shared" si="3"/>
        <v>414783.15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5319.91</v>
      </c>
      <c r="AR20" s="78">
        <f t="shared" si="3"/>
        <v>0</v>
      </c>
      <c r="AS20" s="77">
        <f t="shared" si="3"/>
        <v>5362.33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39472.41</v>
      </c>
      <c r="BM20" s="78">
        <f t="shared" si="3"/>
        <v>0</v>
      </c>
      <c r="BN20" s="77">
        <f t="shared" si="3"/>
        <v>39472.41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3120824.32</v>
      </c>
      <c r="BW20" s="77">
        <f>BW10+BW11+BW12+BW13+BW14+BW15+BW16+BW17+BW18+BW19</f>
        <v>82452.98999999999</v>
      </c>
      <c r="BX20" s="95">
        <f>BX10+BX11+BX12+BX13+BX14+BX15+BX16+BX17+BX18+BX19</f>
        <v>3079376.0300000003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>
        <v>230540.76999999996</v>
      </c>
      <c r="E24" s="89">
        <v>1670222.04</v>
      </c>
      <c r="F24" s="90">
        <v>271053.85</v>
      </c>
      <c r="G24" s="88"/>
      <c r="H24" s="89"/>
      <c r="I24" s="90"/>
      <c r="J24" s="97">
        <v>0</v>
      </c>
      <c r="K24" s="89">
        <v>1462.69</v>
      </c>
      <c r="L24" s="101">
        <v>0</v>
      </c>
      <c r="M24" s="97">
        <v>58549</v>
      </c>
      <c r="N24" s="89">
        <v>33550</v>
      </c>
      <c r="O24" s="101">
        <v>19299.98</v>
      </c>
      <c r="P24" s="97">
        <v>0</v>
      </c>
      <c r="Q24" s="89">
        <v>0</v>
      </c>
      <c r="R24" s="101">
        <v>0</v>
      </c>
      <c r="S24" s="97">
        <v>187135.95999999996</v>
      </c>
      <c r="T24" s="89">
        <v>85733.27</v>
      </c>
      <c r="U24" s="101">
        <v>197559.00999999998</v>
      </c>
      <c r="V24" s="97"/>
      <c r="W24" s="89"/>
      <c r="X24" s="101"/>
      <c r="Y24" s="97">
        <v>0</v>
      </c>
      <c r="Z24" s="89">
        <v>0</v>
      </c>
      <c r="AA24" s="101">
        <v>0</v>
      </c>
      <c r="AB24" s="97">
        <v>0</v>
      </c>
      <c r="AC24" s="89">
        <v>0</v>
      </c>
      <c r="AD24" s="101">
        <v>0</v>
      </c>
      <c r="AE24" s="97">
        <v>230141.69</v>
      </c>
      <c r="AF24" s="89">
        <v>85000</v>
      </c>
      <c r="AG24" s="101">
        <v>208384.63999999998</v>
      </c>
      <c r="AH24" s="97"/>
      <c r="AI24" s="89"/>
      <c r="AJ24" s="101"/>
      <c r="AK24" s="97">
        <v>0</v>
      </c>
      <c r="AL24" s="89">
        <v>0</v>
      </c>
      <c r="AM24" s="101">
        <v>0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706367.4199999999</v>
      </c>
      <c r="BW24" s="77">
        <f t="shared" si="4"/>
        <v>1875968</v>
      </c>
      <c r="BX24" s="79">
        <f t="shared" si="4"/>
        <v>696297.48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>
        <v>0</v>
      </c>
      <c r="S25" s="97">
        <v>10000</v>
      </c>
      <c r="T25" s="89">
        <v>0</v>
      </c>
      <c r="U25" s="101">
        <v>10000</v>
      </c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>
        <v>0</v>
      </c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10000</v>
      </c>
      <c r="BW25" s="77">
        <f t="shared" si="4"/>
        <v>0</v>
      </c>
      <c r="BX25" s="79">
        <f t="shared" si="4"/>
        <v>10000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>
        <v>0</v>
      </c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>
        <v>0</v>
      </c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>
        <v>1512.7999999999993</v>
      </c>
      <c r="K27" s="89">
        <v>11468</v>
      </c>
      <c r="L27" s="101">
        <v>1512.8</v>
      </c>
      <c r="M27" s="97">
        <v>0</v>
      </c>
      <c r="N27" s="89">
        <v>0</v>
      </c>
      <c r="O27" s="101">
        <v>0</v>
      </c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1512.7999999999993</v>
      </c>
      <c r="BW27" s="77">
        <f t="shared" si="4"/>
        <v>11468</v>
      </c>
      <c r="BX27" s="79">
        <f t="shared" si="4"/>
        <v>1512.8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230540.76999999996</v>
      </c>
      <c r="E28" s="78">
        <f t="shared" si="5"/>
        <v>1670222.04</v>
      </c>
      <c r="F28" s="79">
        <f t="shared" si="5"/>
        <v>271053.85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1512.7999999999993</v>
      </c>
      <c r="K28" s="78">
        <f t="shared" si="5"/>
        <v>12930.69</v>
      </c>
      <c r="L28" s="77">
        <f t="shared" si="5"/>
        <v>1512.8</v>
      </c>
      <c r="M28" s="98">
        <f t="shared" si="5"/>
        <v>58549</v>
      </c>
      <c r="N28" s="78">
        <f t="shared" si="5"/>
        <v>33550</v>
      </c>
      <c r="O28" s="77">
        <f t="shared" si="5"/>
        <v>19299.98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197135.95999999996</v>
      </c>
      <c r="T28" s="78">
        <f t="shared" si="5"/>
        <v>85733.27</v>
      </c>
      <c r="U28" s="77">
        <f t="shared" si="5"/>
        <v>207559.00999999998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230141.69</v>
      </c>
      <c r="AF28" s="78">
        <f t="shared" si="5"/>
        <v>85000</v>
      </c>
      <c r="AG28" s="77">
        <f t="shared" si="5"/>
        <v>208384.63999999998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717880.22</v>
      </c>
      <c r="BW28" s="77">
        <f>BW23+BW24+BW25+BW26+BW27</f>
        <v>1887436</v>
      </c>
      <c r="BX28" s="95">
        <f>BX23+BX24+BX25+BX26+BX27</f>
        <v>707810.28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157700</v>
      </c>
      <c r="BM40" s="89">
        <v>0</v>
      </c>
      <c r="BN40" s="101">
        <v>157700</v>
      </c>
      <c r="BO40" s="97"/>
      <c r="BP40" s="89"/>
      <c r="BQ40" s="101"/>
      <c r="BR40" s="97"/>
      <c r="BS40" s="89"/>
      <c r="BT40" s="101"/>
      <c r="BU40" s="76"/>
      <c r="BV40" s="85">
        <f t="shared" si="10"/>
        <v>157700</v>
      </c>
      <c r="BW40" s="77">
        <f t="shared" si="10"/>
        <v>0</v>
      </c>
      <c r="BX40" s="79">
        <f t="shared" si="10"/>
        <v>157700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157700</v>
      </c>
      <c r="BM42" s="78">
        <f t="shared" si="12"/>
        <v>0</v>
      </c>
      <c r="BN42" s="77">
        <f t="shared" si="12"/>
        <v>157700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157700</v>
      </c>
      <c r="BW42" s="77">
        <f>BW38+BW39+BW40+BW41</f>
        <v>0</v>
      </c>
      <c r="BX42" s="95">
        <f>BX38+BX39+BX40+BX41</f>
        <v>157700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463364.51</v>
      </c>
      <c r="BS49" s="89">
        <v>0</v>
      </c>
      <c r="BT49" s="101">
        <v>463485.12</v>
      </c>
      <c r="BU49" s="76"/>
      <c r="BV49" s="85">
        <f aca="true" t="shared" si="15" ref="BV49:BX50">D49+G49+J49+M49+P49+S49+V49+Y49+AB49+AE49+AH49+AK49+AN49+AQ49+AT49+AW49+AZ49+BC49+BF49+BI49+BL49+BO49+BR49</f>
        <v>463364.51</v>
      </c>
      <c r="BW49" s="77">
        <f t="shared" si="15"/>
        <v>0</v>
      </c>
      <c r="BX49" s="79">
        <f t="shared" si="15"/>
        <v>463485.12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13877.81</v>
      </c>
      <c r="BS50" s="89">
        <v>0</v>
      </c>
      <c r="BT50" s="101">
        <v>9338.019999999999</v>
      </c>
      <c r="BU50" s="76"/>
      <c r="BV50" s="85">
        <f t="shared" si="15"/>
        <v>13877.81</v>
      </c>
      <c r="BW50" s="77">
        <f t="shared" si="15"/>
        <v>0</v>
      </c>
      <c r="BX50" s="79">
        <f t="shared" si="15"/>
        <v>9338.019999999999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477242.32</v>
      </c>
      <c r="BS51" s="78">
        <f>BS49+BS50</f>
        <v>0</v>
      </c>
      <c r="BT51" s="77">
        <f>BT49+BT50</f>
        <v>472823.14</v>
      </c>
      <c r="BU51" s="85"/>
      <c r="BV51" s="85">
        <f>BV49+BV50</f>
        <v>477242.32</v>
      </c>
      <c r="BW51" s="77">
        <f>BW49+BW50</f>
        <v>0</v>
      </c>
      <c r="BX51" s="95">
        <f>BX49+BX50</f>
        <v>472823.14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1238099.7299999997</v>
      </c>
      <c r="E53" s="86">
        <f t="shared" si="18"/>
        <v>1748800.03</v>
      </c>
      <c r="F53" s="86">
        <f t="shared" si="18"/>
        <v>1243056.83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176847.3</v>
      </c>
      <c r="K53" s="86">
        <f t="shared" si="18"/>
        <v>16805.690000000002</v>
      </c>
      <c r="L53" s="86">
        <f t="shared" si="18"/>
        <v>171037.50999999998</v>
      </c>
      <c r="M53" s="86">
        <f t="shared" si="18"/>
        <v>389720.55000000005</v>
      </c>
      <c r="N53" s="86">
        <f t="shared" si="18"/>
        <v>33550</v>
      </c>
      <c r="O53" s="86">
        <f t="shared" si="18"/>
        <v>350343.55000000005</v>
      </c>
      <c r="P53" s="86">
        <f t="shared" si="18"/>
        <v>78468.91</v>
      </c>
      <c r="Q53" s="86">
        <f t="shared" si="18"/>
        <v>0</v>
      </c>
      <c r="R53" s="86">
        <f t="shared" si="18"/>
        <v>72786.24</v>
      </c>
      <c r="S53" s="86">
        <f t="shared" si="18"/>
        <v>286967.87999999995</v>
      </c>
      <c r="T53" s="86">
        <f t="shared" si="18"/>
        <v>85733.27</v>
      </c>
      <c r="U53" s="86">
        <f t="shared" si="18"/>
        <v>266277.87</v>
      </c>
      <c r="V53" s="86">
        <f t="shared" si="18"/>
        <v>23743.9</v>
      </c>
      <c r="W53" s="86">
        <f t="shared" si="18"/>
        <v>0</v>
      </c>
      <c r="X53" s="86">
        <f t="shared" si="18"/>
        <v>21285</v>
      </c>
      <c r="Y53" s="86">
        <f t="shared" si="18"/>
        <v>5914.21</v>
      </c>
      <c r="Z53" s="86">
        <f t="shared" si="18"/>
        <v>0</v>
      </c>
      <c r="AA53" s="86">
        <f t="shared" si="18"/>
        <v>0</v>
      </c>
      <c r="AB53" s="86">
        <f t="shared" si="18"/>
        <v>733925.87</v>
      </c>
      <c r="AC53" s="86">
        <f t="shared" si="18"/>
        <v>0</v>
      </c>
      <c r="AD53" s="86">
        <f t="shared" si="18"/>
        <v>772636.21</v>
      </c>
      <c r="AE53" s="86">
        <f t="shared" si="18"/>
        <v>513778.29</v>
      </c>
      <c r="AF53" s="86">
        <f t="shared" si="18"/>
        <v>85000</v>
      </c>
      <c r="AG53" s="86">
        <f t="shared" si="18"/>
        <v>424745.20999999996</v>
      </c>
      <c r="AH53" s="86">
        <f t="shared" si="18"/>
        <v>4500</v>
      </c>
      <c r="AI53" s="86">
        <f t="shared" si="18"/>
        <v>0</v>
      </c>
      <c r="AJ53" s="86">
        <f aca="true" t="shared" si="19" ref="AJ53:BT53">AJ20+AJ28+AJ35+AJ42+AJ46+AJ51</f>
        <v>5400</v>
      </c>
      <c r="AK53" s="86">
        <f t="shared" si="19"/>
        <v>341945.57999999996</v>
      </c>
      <c r="AL53" s="86">
        <f t="shared" si="19"/>
        <v>0</v>
      </c>
      <c r="AM53" s="86">
        <f t="shared" si="19"/>
        <v>414783.15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5319.91</v>
      </c>
      <c r="AR53" s="86">
        <f t="shared" si="19"/>
        <v>0</v>
      </c>
      <c r="AS53" s="86">
        <f t="shared" si="19"/>
        <v>5362.33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197172.41</v>
      </c>
      <c r="BM53" s="86">
        <f t="shared" si="19"/>
        <v>0</v>
      </c>
      <c r="BN53" s="86">
        <f t="shared" si="19"/>
        <v>197172.41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477242.32</v>
      </c>
      <c r="BS53" s="86">
        <f t="shared" si="19"/>
        <v>0</v>
      </c>
      <c r="BT53" s="86">
        <f t="shared" si="19"/>
        <v>472823.14</v>
      </c>
      <c r="BU53" s="86">
        <f>BU8</f>
        <v>0</v>
      </c>
      <c r="BV53" s="102">
        <f>BV8+BV20+BV28+BV35+BV42+BV46+BV51</f>
        <v>4473646.86</v>
      </c>
      <c r="BW53" s="87">
        <f>BW20+BW28+BW35+BW42+BW46+BW51</f>
        <v>1969888.99</v>
      </c>
      <c r="BX53" s="87">
        <f>BX20+BX28+BX35+BX42+BX46+BX51</f>
        <v>4417709.45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IF((Spese_Rendiconto_2021!BV53+Spese_Rendiconto_2021!BW53-Entrate_Rendiconto_2021!D58)&lt;0,Entrate_Rendiconto_2021!D58-Spese_Rendiconto_2021!BV53-Spese_Rendiconto_2021!BW53,0)</f>
        <v>283051.85999999964</v>
      </c>
      <c r="BW54" s="93"/>
      <c r="BX54" s="94">
        <f>IF((Spese_Rendiconto_2021!BX53-Entrate_Rendiconto_2021!E58)&lt;0,Entrate_Rendiconto_2021!E58-Spese_Rendiconto_2021!BX53,0)</f>
        <v>3007024.1100000003</v>
      </c>
      <c r="BY54" s="65" t="s">
        <v>143</v>
      </c>
    </row>
    <row r="55" ht="19.5" customHeight="1" thickTop="1">
      <c r="B55" s="67" t="s">
        <v>136</v>
      </c>
    </row>
    <row r="56" ht="14.2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2022-08-30T09:53:48Z</dcterms:modified>
  <cp:category/>
  <cp:version/>
  <cp:contentType/>
  <cp:contentStatus/>
</cp:coreProperties>
</file>