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Entrate_Bilancio_2017" sheetId="1" r:id="rId1"/>
    <sheet name="Entrate_Bilancio_2018" sheetId="2" r:id="rId2"/>
    <sheet name="Entrate_Bilancio_2019" sheetId="3" r:id="rId3"/>
    <sheet name="Entrate_Rendiconto_Anno0" sheetId="4" state="hidden" r:id="rId4"/>
    <sheet name="Spese_Bilancio_2017" sheetId="5" r:id="rId5"/>
    <sheet name="Spese_Bilancio_2018" sheetId="6" r:id="rId6"/>
    <sheet name="Spese_Bilancio_2019" sheetId="7" r:id="rId7"/>
    <sheet name="Spese_Rendiconto_Anno0" sheetId="8" state="hidden" r:id="rId8"/>
  </sheets>
  <definedNames>
    <definedName name="_xlnm.Print_Area" localSheetId="0">'Entrate_Bilancio_2017'!$B$1:$E$58</definedName>
    <definedName name="_xlnm.Print_Area" localSheetId="1">'Entrate_Bilancio_2018'!$B$1:$E$58</definedName>
    <definedName name="_xlnm.Print_Area" localSheetId="2">'Entrate_Bilancio_2019'!$B$1:$E$58</definedName>
    <definedName name="_xlnm.Print_Area" localSheetId="3">'Entrate_Rendiconto_Anno0'!$B$1:$E$59</definedName>
    <definedName name="_xlnm.Print_Area" localSheetId="4">'Spese_Bilancio_2017'!$B$1:$BX$53</definedName>
    <definedName name="_xlnm.Print_Area" localSheetId="5">'Spese_Bilancio_2018'!$B$1:$BX$53</definedName>
    <definedName name="_xlnm.Print_Area" localSheetId="6">'Spese_Bilancio_2019'!$B$1:$BX$53</definedName>
    <definedName name="_xlnm.Print_Area" localSheetId="7">'Spese_Rendiconto_Anno0'!$B$1:$BX$54</definedName>
    <definedName name="_xlnm.Print_Titles" localSheetId="4">'Spese_Bilancio_2017'!$B:$C</definedName>
    <definedName name="_xlnm.Print_Titles" localSheetId="5">'Spese_Bilancio_2018'!$B:$C</definedName>
    <definedName name="_xlnm.Print_Titles" localSheetId="6">'Spese_Bilancio_2019'!$B:$C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<sst xmlns="http://schemas.openxmlformats.org/spreadsheetml/2006/main" count="870" uniqueCount="151">
  <si>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</si>
  <si>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</si>
  <si>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</si>
  <si>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</si>
  <si>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</si>
  <si>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</si>
  <si>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</si>
  <si>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</si>
  <si>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</si>
  <si>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</si>
  <si>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</si>
  <si>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</si>
  <si>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</si>
  <si>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</si>
  <si>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</si>
  <si>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</si>
  <si>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</si>
  <si>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</si>
  <si>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</si>
  <si>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</si>
  <si>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</si>
  <si>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</si>
  <si>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</si>
  <si>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</si>
  <si>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</si>
  <si>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</si>
  <si>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</si>
  <si>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</si>
  <si>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</si>
  <si>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</si>
  <si>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</si>
  <si>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</si>
  <si>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</si>
  <si>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</si>
  <si>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</si>
  <si>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</si>
  <si>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</si>
  <si>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</si>
  <si>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</si>
  <si>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</si>
  <si>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</si>
  <si>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</si>
  <si>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</si>
  <si>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</si>
  <si>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</si>
  <si>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</si>
  <si>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</si>
  <si>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</si>
  <si>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</si>
  <si>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</si>
  <si>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</si>
  <si>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</si>
  <si>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</si>
  <si>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</si>
  <si>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</si>
  <si>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</si>
  <si>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</si>
  <si>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</si>
  <si>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</si>
  <si>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</si>
  <si>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</si>
  <si>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</si>
  <si>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</si>
  <si>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</si>
  <si>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</si>
  <si>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</si>
  <si>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</si>
  <si>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</si>
  <si>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</si>
  <si>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</si>
  <si>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</si>
  <si>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</si>
  <si>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</si>
  <si>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</si>
  <si>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</si>
  <si>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</si>
  <si>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</si>
  <si>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</si>
  <si>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</si>
  <si>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</si>
  <si>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</si>
  <si>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</si>
  <si>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</si>
  <si>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</si>
  <si>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</si>
  <si>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</si>
  <si>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</si>
  <si>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</si>
  <si>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</si>
  <si>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</si>
  <si>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</si>
  <si>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</si>
  <si>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</si>
  <si>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</si>
  <si>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</si>
  <si>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</si>
  <si>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</si>
  <si>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</si>
  <si>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</si>
  <si>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</si>
  <si>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</si>
  <si>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</si>
  <si>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</si>
  <si>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</si>
  <si>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</si>
  <si>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</si>
  <si>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</si>
  <si>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</si>
  <si>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</si>
  <si>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</si>
  <si>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</si>
  <si>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</si>
  <si>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</si>
  <si>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</si>
  <si>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</si>
  <si>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</si>
  <si>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</si>
  <si>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</si>
  <si>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</si>
  <si>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</si>
  <si>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</si>
  <si>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</si>
  <si>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</si>
  <si>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</si>
  <si>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</si>
  <si>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</si>
  <si>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</si>
  <si>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</si>
  <si>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</si>
  <si>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</si>
  <si>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</si>
  <si>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</si>
  <si>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</si>
  <si>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</si>
  <si>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</si>
  <si>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</si>
  <si>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</si>
  <si>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</si>
  <si>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</si>
  <si>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</si>
  <si>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</si>
  <si>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</si>
  <si>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</si>
  <si>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</si>
  <si>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</si>
  <si>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</si>
  <si>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</si>
  <si>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</si>
  <si>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2017</t>
  </si>
  <si>
    <t>Dati previsionali anno 2018</t>
  </si>
  <si>
    <t>Dati previsionali anno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</si>
</sst>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>
        <v>8410.76</v>
      </c>
      <c r="E5" s="38"/>
    </row>
    <row r="6" spans="2:5" ht="14.25">
      <c r="B6" s="8"/>
      <c r="C6" s="5" t="s">
        <v>5</v>
      </c>
      <c r="D6" s="39">
        <v>0</v>
      </c>
      <c r="E6" s="40"/>
    </row>
    <row r="7" spans="2:5" ht="14.25">
      <c r="B7" s="8"/>
      <c r="C7" s="5" t="s">
        <v>6</v>
      </c>
      <c r="D7" s="39">
        <v>0</v>
      </c>
      <c r="E7" s="40"/>
    </row>
    <row r="8" spans="2:5" ht="15" thickBot="1">
      <c r="B8" s="9"/>
      <c r="C8" s="6" t="s">
        <v>7</v>
      </c>
      <c r="D8" s="41"/>
      <c r="E8" s="42">
        <v>2347648.42</v>
      </c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>
        <v>4024285</v>
      </c>
      <c r="E10" s="45">
        <v>4517323.09</v>
      </c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>
        <v>0</v>
      </c>
      <c r="E13" s="45">
        <v>0</v>
      </c>
    </row>
    <row r="14" spans="2:5" ht="14.25">
      <c r="B14" s="13">
        <v>10301</v>
      </c>
      <c r="C14" s="54" t="s">
        <v>11</v>
      </c>
      <c r="D14" s="39">
        <v>461215</v>
      </c>
      <c r="E14" s="45">
        <v>522370.41</v>
      </c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4485500</v>
      </c>
      <c r="E16" s="51">
        <f>E10+E11+E12+E13+E14+E15</f>
        <v>5039693.5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>
        <v>167888</v>
      </c>
      <c r="E18" s="45">
        <v>180724.44</v>
      </c>
    </row>
    <row r="19" spans="2:5" ht="14.25">
      <c r="B19" s="13">
        <v>20102</v>
      </c>
      <c r="C19" s="54" t="s">
        <v>21</v>
      </c>
      <c r="D19" s="39">
        <v>5300</v>
      </c>
      <c r="E19" s="50">
        <v>7173.99</v>
      </c>
    </row>
    <row r="20" spans="2:5" ht="14.25">
      <c r="B20" s="13">
        <v>20103</v>
      </c>
      <c r="C20" s="54" t="s">
        <v>22</v>
      </c>
      <c r="D20" s="39">
        <v>16000</v>
      </c>
      <c r="E20" s="59">
        <v>22988</v>
      </c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189188</v>
      </c>
      <c r="E23" s="51">
        <f>E18+E19+E20+E21+E22</f>
        <v>210886.43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>
        <v>1041800</v>
      </c>
      <c r="E25" s="45">
        <v>1101331.31</v>
      </c>
    </row>
    <row r="26" spans="2:5" ht="14.25">
      <c r="B26" s="13">
        <v>30200</v>
      </c>
      <c r="C26" s="54" t="s">
        <v>28</v>
      </c>
      <c r="D26" s="39">
        <v>135500</v>
      </c>
      <c r="E26" s="45">
        <v>150500</v>
      </c>
    </row>
    <row r="27" spans="2:5" ht="14.25">
      <c r="B27" s="13">
        <v>30300</v>
      </c>
      <c r="C27" s="54" t="s">
        <v>29</v>
      </c>
      <c r="D27" s="39">
        <v>3750</v>
      </c>
      <c r="E27" s="45">
        <v>3767.36</v>
      </c>
    </row>
    <row r="28" spans="2:5" ht="14.25">
      <c r="B28" s="13">
        <v>30400</v>
      </c>
      <c r="C28" s="54" t="s">
        <v>30</v>
      </c>
      <c r="D28" s="49">
        <v>95000</v>
      </c>
      <c r="E28" s="45">
        <v>95000</v>
      </c>
    </row>
    <row r="29" spans="2:5" ht="14.25">
      <c r="B29" s="13">
        <v>30500</v>
      </c>
      <c r="C29" s="54" t="s">
        <v>31</v>
      </c>
      <c r="D29" s="60">
        <v>294990</v>
      </c>
      <c r="E29" s="50">
        <v>537813.3</v>
      </c>
    </row>
    <row r="30" spans="2:5" ht="15" thickBot="1">
      <c r="B30" s="16">
        <v>30000</v>
      </c>
      <c r="C30" s="15" t="s">
        <v>32</v>
      </c>
      <c r="D30" s="48">
        <f>D25+D26+D27+D28+D29</f>
        <v>1571040</v>
      </c>
      <c r="E30" s="51">
        <f>E25+E26+E27+E28+E29</f>
        <v>1888411.9700000002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>
        <v>4365</v>
      </c>
      <c r="E33" s="59">
        <v>8729.55</v>
      </c>
    </row>
    <row r="34" spans="2:5" ht="14.25">
      <c r="B34" s="13">
        <v>40300</v>
      </c>
      <c r="C34" s="54" t="s">
        <v>37</v>
      </c>
      <c r="D34" s="61">
        <v>203000</v>
      </c>
      <c r="E34" s="45">
        <v>243000</v>
      </c>
    </row>
    <row r="35" spans="2:5" ht="14.25">
      <c r="B35" s="13">
        <v>40400</v>
      </c>
      <c r="C35" s="54" t="s">
        <v>38</v>
      </c>
      <c r="D35" s="39">
        <v>538285</v>
      </c>
      <c r="E35" s="45">
        <v>541552.41</v>
      </c>
    </row>
    <row r="36" spans="2:5" ht="14.25">
      <c r="B36" s="13">
        <v>40500</v>
      </c>
      <c r="C36" s="54" t="s">
        <v>39</v>
      </c>
      <c r="D36" s="49">
        <v>375000</v>
      </c>
      <c r="E36" s="50">
        <v>375000</v>
      </c>
    </row>
    <row r="37" spans="2:5" ht="15" thickBot="1">
      <c r="B37" s="16">
        <v>40000</v>
      </c>
      <c r="C37" s="15" t="s">
        <v>40</v>
      </c>
      <c r="D37" s="48">
        <f>D32+D33+D34+D35+D36</f>
        <v>1120650</v>
      </c>
      <c r="E37" s="51">
        <f>E32+E33+E34+E35+E36</f>
        <v>1168281.96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>
        <v>0</v>
      </c>
      <c r="E39" s="45">
        <v>0</v>
      </c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>
        <v>778050</v>
      </c>
      <c r="E54" s="45">
        <v>780600</v>
      </c>
    </row>
    <row r="55" spans="2:5" ht="14.25">
      <c r="B55" s="13">
        <v>90200</v>
      </c>
      <c r="C55" s="54" t="s">
        <v>62</v>
      </c>
      <c r="D55" s="61">
        <v>55000</v>
      </c>
      <c r="E55" s="62">
        <v>76718.56</v>
      </c>
    </row>
    <row r="56" spans="2:5" ht="15" thickBot="1">
      <c r="B56" s="16">
        <v>90000</v>
      </c>
      <c r="C56" s="15" t="s">
        <v>63</v>
      </c>
      <c r="D56" s="48">
        <f>D54+D55</f>
        <v>833050</v>
      </c>
      <c r="E56" s="51">
        <f>E54+E55</f>
        <v>857318.56</v>
      </c>
    </row>
    <row r="57" spans="2:5" ht="15" thickBot="1" thickTop="1">
      <c r="B57" s="109" t="s">
        <v>64</v>
      </c>
      <c r="C57" s="110"/>
      <c r="D57" s="52">
        <f>D16+D23+D30+D37+D43+D49+D52+D56</f>
        <v>8199428</v>
      </c>
      <c r="E57" s="55">
        <f>E16+E23+E30+E37+E43+E49+E52+E56</f>
        <v>9164592.42</v>
      </c>
    </row>
    <row r="58" spans="2:5" ht="15" thickBot="1" thickTop="1">
      <c r="B58" s="109" t="s">
        <v>65</v>
      </c>
      <c r="C58" s="110"/>
      <c r="D58" s="52">
        <f>D57+D5+D6+D7+D8</f>
        <v>8207838.76</v>
      </c>
      <c r="E58" s="55">
        <f>E57+E5+E6+E7+E8</f>
        <v>11512240.84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>
        <v>0</v>
      </c>
      <c r="E5" s="38"/>
    </row>
    <row r="6" spans="2:5" ht="14.25">
      <c r="B6" s="8"/>
      <c r="C6" s="5" t="s">
        <v>5</v>
      </c>
      <c r="D6" s="39">
        <v>0</v>
      </c>
      <c r="E6" s="40"/>
    </row>
    <row r="7" spans="2:5" ht="14.25">
      <c r="B7" s="8"/>
      <c r="C7" s="5" t="s">
        <v>6</v>
      </c>
      <c r="D7" s="39">
        <v>0</v>
      </c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>
        <v>4030850</v>
      </c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>
        <v>0</v>
      </c>
      <c r="E13" s="45"/>
    </row>
    <row r="14" spans="2:5" ht="14.25">
      <c r="B14" s="13">
        <v>10301</v>
      </c>
      <c r="C14" s="54" t="s">
        <v>11</v>
      </c>
      <c r="D14" s="39">
        <v>465000</v>
      </c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4495850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>
        <v>131838</v>
      </c>
      <c r="E18" s="45"/>
    </row>
    <row r="19" spans="2:5" ht="14.25">
      <c r="B19" s="13">
        <v>20102</v>
      </c>
      <c r="C19" s="54" t="s">
        <v>21</v>
      </c>
      <c r="D19" s="39">
        <v>5300</v>
      </c>
      <c r="E19" s="50"/>
    </row>
    <row r="20" spans="2:5" ht="14.25">
      <c r="B20" s="13">
        <v>20103</v>
      </c>
      <c r="C20" s="54" t="s">
        <v>22</v>
      </c>
      <c r="D20" s="39">
        <v>16000</v>
      </c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153138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>
        <v>1054200</v>
      </c>
      <c r="E25" s="45"/>
    </row>
    <row r="26" spans="2:5" ht="14.25">
      <c r="B26" s="13">
        <v>30200</v>
      </c>
      <c r="C26" s="54" t="s">
        <v>28</v>
      </c>
      <c r="D26" s="39">
        <v>135500</v>
      </c>
      <c r="E26" s="45"/>
    </row>
    <row r="27" spans="2:5" ht="14.25">
      <c r="B27" s="13">
        <v>30300</v>
      </c>
      <c r="C27" s="54" t="s">
        <v>29</v>
      </c>
      <c r="D27" s="39">
        <v>3750</v>
      </c>
      <c r="E27" s="45"/>
    </row>
    <row r="28" spans="2:5" ht="14.25">
      <c r="B28" s="13">
        <v>30400</v>
      </c>
      <c r="C28" s="54" t="s">
        <v>30</v>
      </c>
      <c r="D28" s="49">
        <v>100000</v>
      </c>
      <c r="E28" s="45"/>
    </row>
    <row r="29" spans="2:5" ht="14.25">
      <c r="B29" s="13">
        <v>30500</v>
      </c>
      <c r="C29" s="54" t="s">
        <v>31</v>
      </c>
      <c r="D29" s="60">
        <v>295800</v>
      </c>
      <c r="E29" s="50"/>
    </row>
    <row r="30" spans="2:5" ht="15" thickBot="1">
      <c r="B30" s="16">
        <v>30000</v>
      </c>
      <c r="C30" s="15" t="s">
        <v>32</v>
      </c>
      <c r="D30" s="48">
        <f>D25+D26+D27+D28+D29</f>
        <v>1589250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>
        <v>140000</v>
      </c>
      <c r="E33" s="59"/>
    </row>
    <row r="34" spans="2:5" ht="14.25">
      <c r="B34" s="13">
        <v>40300</v>
      </c>
      <c r="C34" s="54" t="s">
        <v>37</v>
      </c>
      <c r="D34" s="61">
        <v>10000</v>
      </c>
      <c r="E34" s="45"/>
    </row>
    <row r="35" spans="2:5" ht="14.25">
      <c r="B35" s="13">
        <v>40400</v>
      </c>
      <c r="C35" s="54" t="s">
        <v>38</v>
      </c>
      <c r="D35" s="39">
        <v>55000</v>
      </c>
      <c r="E35" s="45"/>
    </row>
    <row r="36" spans="2:5" ht="14.25">
      <c r="B36" s="13">
        <v>40500</v>
      </c>
      <c r="C36" s="54" t="s">
        <v>39</v>
      </c>
      <c r="D36" s="49">
        <v>425000</v>
      </c>
      <c r="E36" s="50"/>
    </row>
    <row r="37" spans="2:5" ht="15" thickBot="1">
      <c r="B37" s="16">
        <v>40000</v>
      </c>
      <c r="C37" s="15" t="s">
        <v>40</v>
      </c>
      <c r="D37" s="48">
        <f>D32+D33+D34+D35+D36</f>
        <v>630000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>
        <v>0</v>
      </c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>
        <v>778050</v>
      </c>
      <c r="E54" s="45"/>
    </row>
    <row r="55" spans="2:5" ht="14.25">
      <c r="B55" s="13">
        <v>90200</v>
      </c>
      <c r="C55" s="54" t="s">
        <v>62</v>
      </c>
      <c r="D55" s="61">
        <v>55000</v>
      </c>
      <c r="E55" s="62"/>
    </row>
    <row r="56" spans="2:5" ht="15" thickBot="1">
      <c r="B56" s="16">
        <v>90000</v>
      </c>
      <c r="C56" s="15" t="s">
        <v>63</v>
      </c>
      <c r="D56" s="48">
        <f>D54+D55</f>
        <v>833050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7701288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7701288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>
        <v>0</v>
      </c>
      <c r="E5" s="38"/>
    </row>
    <row r="6" spans="2:5" ht="14.25">
      <c r="B6" s="8"/>
      <c r="C6" s="5" t="s">
        <v>5</v>
      </c>
      <c r="D6" s="39">
        <v>0</v>
      </c>
      <c r="E6" s="40"/>
    </row>
    <row r="7" spans="2:5" ht="14.25">
      <c r="B7" s="8"/>
      <c r="C7" s="5" t="s">
        <v>6</v>
      </c>
      <c r="D7" s="39">
        <v>0</v>
      </c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>
        <v>4058500</v>
      </c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>
        <v>0</v>
      </c>
      <c r="E13" s="45"/>
    </row>
    <row r="14" spans="2:5" ht="14.25">
      <c r="B14" s="13">
        <v>10301</v>
      </c>
      <c r="C14" s="54" t="s">
        <v>11</v>
      </c>
      <c r="D14" s="39">
        <v>468000</v>
      </c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4526500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>
        <v>131838</v>
      </c>
      <c r="E18" s="45"/>
    </row>
    <row r="19" spans="2:5" ht="14.25">
      <c r="B19" s="13">
        <v>20102</v>
      </c>
      <c r="C19" s="54" t="s">
        <v>21</v>
      </c>
      <c r="D19" s="39">
        <v>5300</v>
      </c>
      <c r="E19" s="50"/>
    </row>
    <row r="20" spans="2:5" ht="14.25">
      <c r="B20" s="13">
        <v>20103</v>
      </c>
      <c r="C20" s="54" t="s">
        <v>22</v>
      </c>
      <c r="D20" s="39">
        <v>16000</v>
      </c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153138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>
        <v>1061200</v>
      </c>
      <c r="E25" s="45"/>
    </row>
    <row r="26" spans="2:5" ht="14.25">
      <c r="B26" s="13">
        <v>30200</v>
      </c>
      <c r="C26" s="54" t="s">
        <v>28</v>
      </c>
      <c r="D26" s="39">
        <v>135500</v>
      </c>
      <c r="E26" s="45"/>
    </row>
    <row r="27" spans="2:5" ht="14.25">
      <c r="B27" s="13">
        <v>30300</v>
      </c>
      <c r="C27" s="54" t="s">
        <v>29</v>
      </c>
      <c r="D27" s="39">
        <v>3750</v>
      </c>
      <c r="E27" s="45"/>
    </row>
    <row r="28" spans="2:5" ht="14.25">
      <c r="B28" s="13">
        <v>30400</v>
      </c>
      <c r="C28" s="54" t="s">
        <v>30</v>
      </c>
      <c r="D28" s="49">
        <v>100000</v>
      </c>
      <c r="E28" s="45"/>
    </row>
    <row r="29" spans="2:5" ht="14.25">
      <c r="B29" s="13">
        <v>30500</v>
      </c>
      <c r="C29" s="54" t="s">
        <v>31</v>
      </c>
      <c r="D29" s="60">
        <v>296600</v>
      </c>
      <c r="E29" s="50"/>
    </row>
    <row r="30" spans="2:5" ht="15" thickBot="1">
      <c r="B30" s="16">
        <v>30000</v>
      </c>
      <c r="C30" s="15" t="s">
        <v>32</v>
      </c>
      <c r="D30" s="48">
        <f>D25+D26+D27+D28+D29</f>
        <v>1597050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>
        <v>105000</v>
      </c>
      <c r="E33" s="59"/>
    </row>
    <row r="34" spans="2:5" ht="14.25">
      <c r="B34" s="13">
        <v>40300</v>
      </c>
      <c r="C34" s="54" t="s">
        <v>37</v>
      </c>
      <c r="D34" s="61">
        <v>10000</v>
      </c>
      <c r="E34" s="45"/>
    </row>
    <row r="35" spans="2:5" ht="14.25">
      <c r="B35" s="13">
        <v>40400</v>
      </c>
      <c r="C35" s="54" t="s">
        <v>38</v>
      </c>
      <c r="D35" s="39">
        <v>55000</v>
      </c>
      <c r="E35" s="45"/>
    </row>
    <row r="36" spans="2:5" ht="14.25">
      <c r="B36" s="13">
        <v>40500</v>
      </c>
      <c r="C36" s="54" t="s">
        <v>39</v>
      </c>
      <c r="D36" s="49">
        <v>425000</v>
      </c>
      <c r="E36" s="50"/>
    </row>
    <row r="37" spans="2:5" ht="15" thickBot="1">
      <c r="B37" s="16">
        <v>40000</v>
      </c>
      <c r="C37" s="15" t="s">
        <v>40</v>
      </c>
      <c r="D37" s="48">
        <f>D32+D33+D34+D35+D36</f>
        <v>595000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>
        <v>0</v>
      </c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>
        <v>778050</v>
      </c>
      <c r="E54" s="45"/>
    </row>
    <row r="55" spans="2:5" ht="14.25">
      <c r="B55" s="13">
        <v>90200</v>
      </c>
      <c r="C55" s="54" t="s">
        <v>62</v>
      </c>
      <c r="D55" s="61">
        <v>55000</v>
      </c>
      <c r="E55" s="62"/>
    </row>
    <row r="56" spans="2:5" ht="15" thickBot="1">
      <c r="B56" s="16">
        <v>90000</v>
      </c>
      <c r="C56" s="15" t="s">
        <v>63</v>
      </c>
      <c r="D56" s="48">
        <f>D54+D55</f>
        <v>833050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7704738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7704738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4.25">
      <c r="B61" s="67" t="s">
        <v>134</v>
      </c>
      <c r="C61" s="1"/>
      <c r="D61" s="1"/>
      <c r="E61" s="1"/>
    </row>
    <row r="64" ht="14.2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>
        <v>651955</v>
      </c>
      <c r="E10" s="89">
        <v>0</v>
      </c>
      <c r="F10" s="90">
        <v>703336.1400000001</v>
      </c>
      <c r="G10" s="88"/>
      <c r="H10" s="89"/>
      <c r="I10" s="90"/>
      <c r="J10" s="97">
        <v>252905</v>
      </c>
      <c r="K10" s="89">
        <v>0</v>
      </c>
      <c r="L10" s="101">
        <v>265960.23</v>
      </c>
      <c r="M10" s="91">
        <v>162970</v>
      </c>
      <c r="N10" s="89">
        <v>0</v>
      </c>
      <c r="O10" s="90">
        <v>167922.01</v>
      </c>
      <c r="P10" s="91">
        <v>48720</v>
      </c>
      <c r="Q10" s="89">
        <v>0</v>
      </c>
      <c r="R10" s="90">
        <v>49969.729999999996</v>
      </c>
      <c r="S10" s="91">
        <v>10360</v>
      </c>
      <c r="T10" s="89">
        <v>0</v>
      </c>
      <c r="U10" s="90">
        <v>12099.33</v>
      </c>
      <c r="V10" s="91"/>
      <c r="W10" s="89"/>
      <c r="X10" s="90"/>
      <c r="Y10" s="91">
        <v>109770</v>
      </c>
      <c r="Z10" s="89">
        <v>0</v>
      </c>
      <c r="AA10" s="90">
        <v>113694.73</v>
      </c>
      <c r="AB10" s="91"/>
      <c r="AC10" s="89"/>
      <c r="AD10" s="90"/>
      <c r="AE10" s="91">
        <v>17260</v>
      </c>
      <c r="AF10" s="89">
        <v>0</v>
      </c>
      <c r="AG10" s="90">
        <v>18245.84</v>
      </c>
      <c r="AH10" s="91"/>
      <c r="AI10" s="89"/>
      <c r="AJ10" s="90"/>
      <c r="AK10" s="91">
        <v>94940</v>
      </c>
      <c r="AL10" s="89">
        <v>0</v>
      </c>
      <c r="AM10" s="90">
        <v>97569.71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1348880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1428797.7200000002</v>
      </c>
    </row>
    <row r="11" spans="2:76" ht="14.25">
      <c r="B11" s="13">
        <v>102</v>
      </c>
      <c r="C11" s="25" t="s">
        <v>92</v>
      </c>
      <c r="D11" s="88">
        <v>50564.43</v>
      </c>
      <c r="E11" s="89">
        <v>0</v>
      </c>
      <c r="F11" s="90">
        <v>62022.94</v>
      </c>
      <c r="G11" s="88"/>
      <c r="H11" s="89"/>
      <c r="I11" s="90"/>
      <c r="J11" s="97">
        <v>17004</v>
      </c>
      <c r="K11" s="89">
        <v>0</v>
      </c>
      <c r="L11" s="101">
        <v>19163.38</v>
      </c>
      <c r="M11" s="91">
        <v>3420</v>
      </c>
      <c r="N11" s="89">
        <v>0</v>
      </c>
      <c r="O11" s="90">
        <v>4420</v>
      </c>
      <c r="P11" s="91">
        <v>2390</v>
      </c>
      <c r="Q11" s="89">
        <v>0</v>
      </c>
      <c r="R11" s="90">
        <v>2659.4</v>
      </c>
      <c r="S11" s="91">
        <v>700</v>
      </c>
      <c r="T11" s="89">
        <v>0</v>
      </c>
      <c r="U11" s="90">
        <v>700</v>
      </c>
      <c r="V11" s="91"/>
      <c r="W11" s="89"/>
      <c r="X11" s="90"/>
      <c r="Y11" s="91">
        <v>7265</v>
      </c>
      <c r="Z11" s="89">
        <v>0</v>
      </c>
      <c r="AA11" s="90">
        <v>8345.76</v>
      </c>
      <c r="AB11" s="91"/>
      <c r="AC11" s="89"/>
      <c r="AD11" s="90"/>
      <c r="AE11" s="91">
        <v>1150</v>
      </c>
      <c r="AF11" s="89">
        <v>0</v>
      </c>
      <c r="AG11" s="90">
        <v>1446.46</v>
      </c>
      <c r="AH11" s="91">
        <v>234</v>
      </c>
      <c r="AI11" s="89">
        <v>0</v>
      </c>
      <c r="AJ11" s="90">
        <v>234</v>
      </c>
      <c r="AK11" s="91">
        <v>6165</v>
      </c>
      <c r="AL11" s="89">
        <v>0</v>
      </c>
      <c r="AM11" s="90">
        <v>7485.77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88892.43</v>
      </c>
      <c r="BW11" s="77">
        <f t="shared" si="1"/>
        <v>0</v>
      </c>
      <c r="BX11" s="79">
        <f t="shared" si="2"/>
        <v>106477.71</v>
      </c>
    </row>
    <row r="12" spans="2:76" ht="14.25">
      <c r="B12" s="13">
        <v>103</v>
      </c>
      <c r="C12" s="25" t="s">
        <v>93</v>
      </c>
      <c r="D12" s="88">
        <v>616568.3300000001</v>
      </c>
      <c r="E12" s="89">
        <v>0</v>
      </c>
      <c r="F12" s="90">
        <v>770977.18</v>
      </c>
      <c r="G12" s="88"/>
      <c r="H12" s="89"/>
      <c r="I12" s="90"/>
      <c r="J12" s="97">
        <v>79595</v>
      </c>
      <c r="K12" s="89">
        <v>0</v>
      </c>
      <c r="L12" s="101">
        <v>100226.89</v>
      </c>
      <c r="M12" s="91">
        <v>808970</v>
      </c>
      <c r="N12" s="89">
        <v>0</v>
      </c>
      <c r="O12" s="90">
        <v>989291.6</v>
      </c>
      <c r="P12" s="91">
        <v>54480</v>
      </c>
      <c r="Q12" s="89">
        <v>0</v>
      </c>
      <c r="R12" s="90">
        <v>74038.56</v>
      </c>
      <c r="S12" s="91">
        <v>113500</v>
      </c>
      <c r="T12" s="89">
        <v>0</v>
      </c>
      <c r="U12" s="90">
        <v>135221.15</v>
      </c>
      <c r="V12" s="91"/>
      <c r="W12" s="89"/>
      <c r="X12" s="90"/>
      <c r="Y12" s="91">
        <v>37600</v>
      </c>
      <c r="Z12" s="89">
        <v>0</v>
      </c>
      <c r="AA12" s="90">
        <v>60165.5</v>
      </c>
      <c r="AB12" s="91">
        <v>820050</v>
      </c>
      <c r="AC12" s="89">
        <v>0</v>
      </c>
      <c r="AD12" s="90">
        <v>920807.8799999999</v>
      </c>
      <c r="AE12" s="91">
        <v>576300</v>
      </c>
      <c r="AF12" s="89">
        <v>0</v>
      </c>
      <c r="AG12" s="90">
        <v>651124.51</v>
      </c>
      <c r="AH12" s="91">
        <v>6550</v>
      </c>
      <c r="AI12" s="89">
        <v>0</v>
      </c>
      <c r="AJ12" s="90">
        <v>8711.71</v>
      </c>
      <c r="AK12" s="91">
        <v>734400</v>
      </c>
      <c r="AL12" s="89">
        <v>0</v>
      </c>
      <c r="AM12" s="90">
        <v>979029.5999999999</v>
      </c>
      <c r="AN12" s="91"/>
      <c r="AO12" s="89"/>
      <c r="AP12" s="90"/>
      <c r="AQ12" s="91">
        <v>9000</v>
      </c>
      <c r="AR12" s="89">
        <v>0</v>
      </c>
      <c r="AS12" s="90">
        <v>13148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3857013.33</v>
      </c>
      <c r="BW12" s="77">
        <f t="shared" si="1"/>
        <v>0</v>
      </c>
      <c r="BX12" s="79">
        <f t="shared" si="2"/>
        <v>4702742.579999999</v>
      </c>
    </row>
    <row r="13" spans="2:76" ht="14.25">
      <c r="B13" s="13">
        <v>104</v>
      </c>
      <c r="C13" s="25" t="s">
        <v>19</v>
      </c>
      <c r="D13" s="88">
        <v>61535</v>
      </c>
      <c r="E13" s="89">
        <v>0</v>
      </c>
      <c r="F13" s="90">
        <v>114565.82</v>
      </c>
      <c r="G13" s="88"/>
      <c r="H13" s="89"/>
      <c r="I13" s="90"/>
      <c r="J13" s="97">
        <v>5250</v>
      </c>
      <c r="K13" s="89">
        <v>0</v>
      </c>
      <c r="L13" s="101">
        <v>7400</v>
      </c>
      <c r="M13" s="91">
        <v>175000</v>
      </c>
      <c r="N13" s="89">
        <v>0</v>
      </c>
      <c r="O13" s="90">
        <v>210590.16</v>
      </c>
      <c r="P13" s="91">
        <v>57000</v>
      </c>
      <c r="Q13" s="89">
        <v>0</v>
      </c>
      <c r="R13" s="90">
        <v>74004.87</v>
      </c>
      <c r="S13" s="91">
        <v>31500</v>
      </c>
      <c r="T13" s="89">
        <v>0</v>
      </c>
      <c r="U13" s="90">
        <v>45912.71</v>
      </c>
      <c r="V13" s="91"/>
      <c r="W13" s="89"/>
      <c r="X13" s="90"/>
      <c r="Y13" s="91">
        <v>14000</v>
      </c>
      <c r="Z13" s="89">
        <v>0</v>
      </c>
      <c r="AA13" s="90">
        <v>26299.45</v>
      </c>
      <c r="AB13" s="91">
        <v>0</v>
      </c>
      <c r="AC13" s="89">
        <v>0</v>
      </c>
      <c r="AD13" s="90">
        <v>0</v>
      </c>
      <c r="AE13" s="91"/>
      <c r="AF13" s="89"/>
      <c r="AG13" s="90"/>
      <c r="AH13" s="91">
        <v>0</v>
      </c>
      <c r="AI13" s="89">
        <v>0</v>
      </c>
      <c r="AJ13" s="90">
        <v>1850.6</v>
      </c>
      <c r="AK13" s="91">
        <v>165800</v>
      </c>
      <c r="AL13" s="89">
        <v>0</v>
      </c>
      <c r="AM13" s="90">
        <v>245449.55</v>
      </c>
      <c r="AN13" s="91"/>
      <c r="AO13" s="89"/>
      <c r="AP13" s="90"/>
      <c r="AQ13" s="91">
        <v>600</v>
      </c>
      <c r="AR13" s="89">
        <v>0</v>
      </c>
      <c r="AS13" s="90">
        <v>600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510685</v>
      </c>
      <c r="BW13" s="77">
        <f t="shared" si="1"/>
        <v>0</v>
      </c>
      <c r="BX13" s="79">
        <f t="shared" si="2"/>
        <v>726673.1599999999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36575</v>
      </c>
      <c r="BM16" s="89">
        <v>0</v>
      </c>
      <c r="BN16" s="90">
        <v>36575</v>
      </c>
      <c r="BO16" s="91"/>
      <c r="BP16" s="89"/>
      <c r="BQ16" s="90"/>
      <c r="BR16" s="97"/>
      <c r="BS16" s="89"/>
      <c r="BT16" s="101"/>
      <c r="BU16" s="76"/>
      <c r="BV16" s="85">
        <f t="shared" si="0"/>
        <v>36575</v>
      </c>
      <c r="BW16" s="77">
        <f t="shared" si="1"/>
        <v>0</v>
      </c>
      <c r="BX16" s="79">
        <f t="shared" si="2"/>
        <v>36575</v>
      </c>
    </row>
    <row r="17" spans="2:76" ht="14.25">
      <c r="B17" s="13">
        <v>108</v>
      </c>
      <c r="C17" s="25" t="s">
        <v>96</v>
      </c>
      <c r="D17" s="88">
        <v>1900</v>
      </c>
      <c r="E17" s="89">
        <v>0</v>
      </c>
      <c r="F17" s="90">
        <v>1900</v>
      </c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1900</v>
      </c>
      <c r="BW17" s="77">
        <f t="shared" si="1"/>
        <v>0</v>
      </c>
      <c r="BX17" s="79">
        <f t="shared" si="2"/>
        <v>1900</v>
      </c>
    </row>
    <row r="18" spans="2:76" ht="14.25">
      <c r="B18" s="13">
        <v>109</v>
      </c>
      <c r="C18" s="25" t="s">
        <v>97</v>
      </c>
      <c r="D18" s="88">
        <v>0</v>
      </c>
      <c r="E18" s="89">
        <v>0</v>
      </c>
      <c r="F18" s="90">
        <v>9667.35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9667.35</v>
      </c>
    </row>
    <row r="19" spans="2:76" ht="14.25">
      <c r="B19" s="13">
        <v>110</v>
      </c>
      <c r="C19" s="25" t="s">
        <v>98</v>
      </c>
      <c r="D19" s="88">
        <v>158000</v>
      </c>
      <c r="E19" s="89">
        <v>0</v>
      </c>
      <c r="F19" s="90">
        <v>191677.58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>
        <v>0</v>
      </c>
      <c r="Z19" s="89">
        <v>0</v>
      </c>
      <c r="AA19" s="101">
        <v>0</v>
      </c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180593</v>
      </c>
      <c r="BJ19" s="89">
        <v>0</v>
      </c>
      <c r="BK19" s="101">
        <v>200000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338593</v>
      </c>
      <c r="BW19" s="77">
        <f t="shared" si="1"/>
        <v>0</v>
      </c>
      <c r="BX19" s="79">
        <f t="shared" si="2"/>
        <v>391677.57999999996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1540522.7600000002</v>
      </c>
      <c r="E20" s="78">
        <f t="shared" si="3"/>
        <v>0</v>
      </c>
      <c r="F20" s="79">
        <f t="shared" si="3"/>
        <v>1854147.0100000005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354754</v>
      </c>
      <c r="K20" s="78">
        <f t="shared" si="3"/>
        <v>0</v>
      </c>
      <c r="L20" s="77">
        <f t="shared" si="3"/>
        <v>392750.5</v>
      </c>
      <c r="M20" s="98">
        <f t="shared" si="3"/>
        <v>1150360</v>
      </c>
      <c r="N20" s="78">
        <f t="shared" si="3"/>
        <v>0</v>
      </c>
      <c r="O20" s="77">
        <f t="shared" si="3"/>
        <v>1372223.7699999998</v>
      </c>
      <c r="P20" s="98">
        <f t="shared" si="3"/>
        <v>162590</v>
      </c>
      <c r="Q20" s="78">
        <f t="shared" si="3"/>
        <v>0</v>
      </c>
      <c r="R20" s="77">
        <f t="shared" si="3"/>
        <v>200672.56</v>
      </c>
      <c r="S20" s="98">
        <f t="shared" si="3"/>
        <v>156060</v>
      </c>
      <c r="T20" s="78">
        <f t="shared" si="3"/>
        <v>0</v>
      </c>
      <c r="U20" s="77">
        <f t="shared" si="3"/>
        <v>193933.18999999997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168635</v>
      </c>
      <c r="Z20" s="78">
        <f t="shared" si="3"/>
        <v>0</v>
      </c>
      <c r="AA20" s="77">
        <f t="shared" si="3"/>
        <v>208505.44</v>
      </c>
      <c r="AB20" s="98">
        <f t="shared" si="3"/>
        <v>820050</v>
      </c>
      <c r="AC20" s="78">
        <f t="shared" si="3"/>
        <v>0</v>
      </c>
      <c r="AD20" s="77">
        <f t="shared" si="3"/>
        <v>920807.8799999999</v>
      </c>
      <c r="AE20" s="98">
        <f t="shared" si="3"/>
        <v>594710</v>
      </c>
      <c r="AF20" s="78">
        <f t="shared" si="3"/>
        <v>0</v>
      </c>
      <c r="AG20" s="77">
        <f t="shared" si="3"/>
        <v>670816.81</v>
      </c>
      <c r="AH20" s="98">
        <f t="shared" si="3"/>
        <v>6784</v>
      </c>
      <c r="AI20" s="78">
        <f t="shared" si="3"/>
        <v>0</v>
      </c>
      <c r="AJ20" s="77">
        <f t="shared" si="3"/>
        <v>10796.31</v>
      </c>
      <c r="AK20" s="98">
        <f t="shared" si="3"/>
        <v>1001305</v>
      </c>
      <c r="AL20" s="78">
        <f t="shared" si="3"/>
        <v>0</v>
      </c>
      <c r="AM20" s="77">
        <f t="shared" si="3"/>
        <v>1329534.63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9600</v>
      </c>
      <c r="AR20" s="78">
        <f t="shared" si="3"/>
        <v>0</v>
      </c>
      <c r="AS20" s="77">
        <f t="shared" si="3"/>
        <v>13748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180593</v>
      </c>
      <c r="BJ20" s="78">
        <f t="shared" si="3"/>
        <v>0</v>
      </c>
      <c r="BK20" s="77">
        <f t="shared" si="3"/>
        <v>200000</v>
      </c>
      <c r="BL20" s="98">
        <f t="shared" si="3"/>
        <v>36575</v>
      </c>
      <c r="BM20" s="78">
        <f t="shared" si="3"/>
        <v>0</v>
      </c>
      <c r="BN20" s="77">
        <f t="shared" si="3"/>
        <v>36575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6182538.76</v>
      </c>
      <c r="BW20" s="77">
        <f>BW10+BW11+BW12+BW13+BW14+BW15+BW16+BW17+BW18+BW19</f>
        <v>0</v>
      </c>
      <c r="BX20" s="95">
        <f>BX10+BX11+BX12+BX13+BX14+BX15+BX16+BX17+BX18+BX19</f>
        <v>7404511.1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>
        <v>394400</v>
      </c>
      <c r="E24" s="89">
        <v>0</v>
      </c>
      <c r="F24" s="90">
        <v>443767.39</v>
      </c>
      <c r="G24" s="88"/>
      <c r="H24" s="89"/>
      <c r="I24" s="90"/>
      <c r="J24" s="97">
        <v>28000</v>
      </c>
      <c r="K24" s="89">
        <v>0</v>
      </c>
      <c r="L24" s="101">
        <v>55671.68</v>
      </c>
      <c r="M24" s="97">
        <v>70500</v>
      </c>
      <c r="N24" s="89">
        <v>0</v>
      </c>
      <c r="O24" s="101">
        <v>72736.38</v>
      </c>
      <c r="P24" s="97">
        <v>0</v>
      </c>
      <c r="Q24" s="89">
        <v>0</v>
      </c>
      <c r="R24" s="101">
        <v>0</v>
      </c>
      <c r="S24" s="97">
        <v>44100</v>
      </c>
      <c r="T24" s="89">
        <v>0</v>
      </c>
      <c r="U24" s="101">
        <v>62390.28</v>
      </c>
      <c r="V24" s="97"/>
      <c r="W24" s="89"/>
      <c r="X24" s="101"/>
      <c r="Y24" s="97">
        <v>0</v>
      </c>
      <c r="Z24" s="89">
        <v>0</v>
      </c>
      <c r="AA24" s="101">
        <v>180943.77000000002</v>
      </c>
      <c r="AB24" s="97">
        <v>0</v>
      </c>
      <c r="AC24" s="89">
        <v>0</v>
      </c>
      <c r="AD24" s="101">
        <v>8684.33</v>
      </c>
      <c r="AE24" s="97">
        <v>366000</v>
      </c>
      <c r="AF24" s="89">
        <v>0</v>
      </c>
      <c r="AG24" s="101">
        <v>465292.74</v>
      </c>
      <c r="AH24" s="97">
        <v>11650</v>
      </c>
      <c r="AI24" s="89">
        <v>0</v>
      </c>
      <c r="AJ24" s="101">
        <v>23288.8</v>
      </c>
      <c r="AK24" s="97">
        <v>0</v>
      </c>
      <c r="AL24" s="89">
        <v>0</v>
      </c>
      <c r="AM24" s="101">
        <v>439.2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914650</v>
      </c>
      <c r="BW24" s="77">
        <f t="shared" si="4"/>
        <v>0</v>
      </c>
      <c r="BX24" s="79">
        <f t="shared" si="4"/>
        <v>1313214.5699999998</v>
      </c>
    </row>
    <row r="25" spans="2:76" ht="14.25">
      <c r="B25" s="13">
        <v>203</v>
      </c>
      <c r="C25" s="25" t="s">
        <v>105</v>
      </c>
      <c r="D25" s="88">
        <v>0</v>
      </c>
      <c r="E25" s="89">
        <v>0</v>
      </c>
      <c r="F25" s="90">
        <v>7505.59</v>
      </c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46000</v>
      </c>
      <c r="Z25" s="89">
        <v>0</v>
      </c>
      <c r="AA25" s="101">
        <v>59890.13</v>
      </c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10000</v>
      </c>
      <c r="AL25" s="89">
        <v>0</v>
      </c>
      <c r="AM25" s="101">
        <v>10000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56000</v>
      </c>
      <c r="BW25" s="77">
        <f t="shared" si="4"/>
        <v>0</v>
      </c>
      <c r="BX25" s="79">
        <f t="shared" si="4"/>
        <v>77395.72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>
        <v>0</v>
      </c>
      <c r="K26" s="89">
        <v>0</v>
      </c>
      <c r="L26" s="101">
        <v>0</v>
      </c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>
        <v>0</v>
      </c>
      <c r="E27" s="89">
        <v>0</v>
      </c>
      <c r="F27" s="90">
        <v>13000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13000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394400</v>
      </c>
      <c r="E28" s="78">
        <f t="shared" si="5"/>
        <v>0</v>
      </c>
      <c r="F28" s="79">
        <f t="shared" si="5"/>
        <v>464272.98000000004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28000</v>
      </c>
      <c r="K28" s="78">
        <f t="shared" si="5"/>
        <v>0</v>
      </c>
      <c r="L28" s="77">
        <f t="shared" si="5"/>
        <v>55671.68</v>
      </c>
      <c r="M28" s="98">
        <f t="shared" si="5"/>
        <v>70500</v>
      </c>
      <c r="N28" s="78">
        <f t="shared" si="5"/>
        <v>0</v>
      </c>
      <c r="O28" s="77">
        <f t="shared" si="5"/>
        <v>72736.38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44100</v>
      </c>
      <c r="T28" s="78">
        <f t="shared" si="5"/>
        <v>0</v>
      </c>
      <c r="U28" s="77">
        <f t="shared" si="5"/>
        <v>62390.28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46000</v>
      </c>
      <c r="Z28" s="78">
        <f t="shared" si="5"/>
        <v>0</v>
      </c>
      <c r="AA28" s="77">
        <f t="shared" si="5"/>
        <v>240833.90000000002</v>
      </c>
      <c r="AB28" s="98">
        <f t="shared" si="5"/>
        <v>0</v>
      </c>
      <c r="AC28" s="78">
        <f t="shared" si="5"/>
        <v>0</v>
      </c>
      <c r="AD28" s="77">
        <f t="shared" si="5"/>
        <v>8684.33</v>
      </c>
      <c r="AE28" s="98">
        <f t="shared" si="5"/>
        <v>366000</v>
      </c>
      <c r="AF28" s="78">
        <f t="shared" si="5"/>
        <v>0</v>
      </c>
      <c r="AG28" s="77">
        <f t="shared" si="5"/>
        <v>465292.74</v>
      </c>
      <c r="AH28" s="98">
        <f t="shared" si="5"/>
        <v>11650</v>
      </c>
      <c r="AI28" s="78">
        <f t="shared" si="5"/>
        <v>0</v>
      </c>
      <c r="AJ28" s="77">
        <f aca="true" t="shared" si="6" ref="AJ28:BO28">AJ23+AJ24+AJ25+AJ26+AJ27</f>
        <v>23288.8</v>
      </c>
      <c r="AK28" s="98">
        <f t="shared" si="6"/>
        <v>10000</v>
      </c>
      <c r="AL28" s="78">
        <f t="shared" si="6"/>
        <v>0</v>
      </c>
      <c r="AM28" s="77">
        <f t="shared" si="6"/>
        <v>10439.2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970650</v>
      </c>
      <c r="BW28" s="77">
        <f>BW23+BW24+BW25+BW26+BW27</f>
        <v>0</v>
      </c>
      <c r="BX28" s="95">
        <f>BX23+BX24+BX25+BX26+BX27</f>
        <v>1403610.2899999998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>
        <v>0</v>
      </c>
      <c r="E31" s="89">
        <v>0</v>
      </c>
      <c r="F31" s="90">
        <v>0</v>
      </c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221600</v>
      </c>
      <c r="BM40" s="89">
        <v>0</v>
      </c>
      <c r="BN40" s="101">
        <v>221600</v>
      </c>
      <c r="BO40" s="97"/>
      <c r="BP40" s="89"/>
      <c r="BQ40" s="101"/>
      <c r="BR40" s="97"/>
      <c r="BS40" s="89"/>
      <c r="BT40" s="101"/>
      <c r="BU40" s="76"/>
      <c r="BV40" s="85">
        <f t="shared" si="10"/>
        <v>221600</v>
      </c>
      <c r="BW40" s="77">
        <f t="shared" si="10"/>
        <v>0</v>
      </c>
      <c r="BX40" s="79">
        <f t="shared" si="10"/>
        <v>221600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221600</v>
      </c>
      <c r="BM42" s="78">
        <f t="shared" si="12"/>
        <v>0</v>
      </c>
      <c r="BN42" s="77">
        <f t="shared" si="12"/>
        <v>221600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221600</v>
      </c>
      <c r="BW42" s="77">
        <f>BW38+BW39+BW40+BW41</f>
        <v>0</v>
      </c>
      <c r="BX42" s="95">
        <f>BX38+BX39+BX40+BX41</f>
        <v>221600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778050</v>
      </c>
      <c r="BS49" s="89">
        <v>0</v>
      </c>
      <c r="BT49" s="101">
        <v>891365.1299999999</v>
      </c>
      <c r="BU49" s="76"/>
      <c r="BV49" s="85">
        <f aca="true" t="shared" si="15" ref="BV49:BX50">D49+G49+J49+M49+P49+S49+V49+Y49+AB49+AE49+AH49+AK49+AN49+AQ49+AT49+AW49+AZ49+BC49+BF49+BI49+BL49+BO49+BR49</f>
        <v>778050</v>
      </c>
      <c r="BW49" s="77">
        <f t="shared" si="15"/>
        <v>0</v>
      </c>
      <c r="BX49" s="79">
        <f t="shared" si="15"/>
        <v>891365.1299999999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55000</v>
      </c>
      <c r="BS50" s="89">
        <v>0</v>
      </c>
      <c r="BT50" s="101">
        <v>165696.34999999998</v>
      </c>
      <c r="BU50" s="76"/>
      <c r="BV50" s="85">
        <f t="shared" si="15"/>
        <v>55000</v>
      </c>
      <c r="BW50" s="77">
        <f t="shared" si="15"/>
        <v>0</v>
      </c>
      <c r="BX50" s="79">
        <f t="shared" si="15"/>
        <v>165696.34999999998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833050</v>
      </c>
      <c r="BS51" s="78">
        <f>BS49+BS50</f>
        <v>0</v>
      </c>
      <c r="BT51" s="77">
        <f>BT49+BT50</f>
        <v>1057061.48</v>
      </c>
      <c r="BU51" s="85"/>
      <c r="BV51" s="85">
        <f>BV49+BV50</f>
        <v>833050</v>
      </c>
      <c r="BW51" s="77">
        <f>BW49+BW50</f>
        <v>0</v>
      </c>
      <c r="BX51" s="95">
        <f>BX49+BX50</f>
        <v>1057061.48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1934922.7600000002</v>
      </c>
      <c r="E53" s="86">
        <f t="shared" si="18"/>
        <v>0</v>
      </c>
      <c r="F53" s="86">
        <f t="shared" si="18"/>
        <v>2318419.9900000007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382754</v>
      </c>
      <c r="K53" s="86">
        <f t="shared" si="18"/>
        <v>0</v>
      </c>
      <c r="L53" s="86">
        <f t="shared" si="18"/>
        <v>448422.18</v>
      </c>
      <c r="M53" s="86">
        <f t="shared" si="18"/>
        <v>1220860</v>
      </c>
      <c r="N53" s="86">
        <f t="shared" si="18"/>
        <v>0</v>
      </c>
      <c r="O53" s="86">
        <f t="shared" si="18"/>
        <v>1444960.15</v>
      </c>
      <c r="P53" s="86">
        <f t="shared" si="18"/>
        <v>162590</v>
      </c>
      <c r="Q53" s="86">
        <f t="shared" si="18"/>
        <v>0</v>
      </c>
      <c r="R53" s="86">
        <f t="shared" si="18"/>
        <v>200672.56</v>
      </c>
      <c r="S53" s="86">
        <f t="shared" si="18"/>
        <v>200160</v>
      </c>
      <c r="T53" s="86">
        <f t="shared" si="18"/>
        <v>0</v>
      </c>
      <c r="U53" s="86">
        <f t="shared" si="18"/>
        <v>256323.46999999997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214635</v>
      </c>
      <c r="Z53" s="86">
        <f t="shared" si="18"/>
        <v>0</v>
      </c>
      <c r="AA53" s="86">
        <f t="shared" si="18"/>
        <v>449339.34</v>
      </c>
      <c r="AB53" s="86">
        <f t="shared" si="18"/>
        <v>820050</v>
      </c>
      <c r="AC53" s="86">
        <f t="shared" si="18"/>
        <v>0</v>
      </c>
      <c r="AD53" s="86">
        <f t="shared" si="18"/>
        <v>929492.2099999998</v>
      </c>
      <c r="AE53" s="86">
        <f t="shared" si="18"/>
        <v>960710</v>
      </c>
      <c r="AF53" s="86">
        <f t="shared" si="18"/>
        <v>0</v>
      </c>
      <c r="AG53" s="86">
        <f t="shared" si="18"/>
        <v>1136109.55</v>
      </c>
      <c r="AH53" s="86">
        <f t="shared" si="18"/>
        <v>18434</v>
      </c>
      <c r="AI53" s="86">
        <f t="shared" si="18"/>
        <v>0</v>
      </c>
      <c r="AJ53" s="86">
        <f aca="true" t="shared" si="19" ref="AJ53:BT53">AJ20+AJ28+AJ35+AJ42+AJ46+AJ51</f>
        <v>34085.11</v>
      </c>
      <c r="AK53" s="86">
        <f t="shared" si="19"/>
        <v>1011305</v>
      </c>
      <c r="AL53" s="86">
        <f t="shared" si="19"/>
        <v>0</v>
      </c>
      <c r="AM53" s="86">
        <f t="shared" si="19"/>
        <v>1339973.8299999998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9600</v>
      </c>
      <c r="AR53" s="86">
        <f t="shared" si="19"/>
        <v>0</v>
      </c>
      <c r="AS53" s="86">
        <f t="shared" si="19"/>
        <v>13748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180593</v>
      </c>
      <c r="BJ53" s="86">
        <f t="shared" si="19"/>
        <v>0</v>
      </c>
      <c r="BK53" s="86">
        <f t="shared" si="19"/>
        <v>200000</v>
      </c>
      <c r="BL53" s="86">
        <f t="shared" si="19"/>
        <v>258175</v>
      </c>
      <c r="BM53" s="86">
        <f t="shared" si="19"/>
        <v>0</v>
      </c>
      <c r="BN53" s="86">
        <f t="shared" si="19"/>
        <v>258175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833050</v>
      </c>
      <c r="BS53" s="86">
        <f t="shared" si="19"/>
        <v>0</v>
      </c>
      <c r="BT53" s="86">
        <f t="shared" si="19"/>
        <v>1057061.48</v>
      </c>
      <c r="BU53" s="86">
        <f>BU8</f>
        <v>0</v>
      </c>
      <c r="BV53" s="102">
        <f>BV8+BV20+BV28+BV35+BV42+BV46+BV51</f>
        <v>8207838.76</v>
      </c>
      <c r="BW53" s="87">
        <f>BW20+BW28+BW35+BW42+BW46+BW51</f>
        <v>0</v>
      </c>
      <c r="BX53" s="87">
        <f>BX20+BX28+BX35+BX42+BX46+BX51</f>
        <v>10086782.87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>
        <v>663100</v>
      </c>
      <c r="E10" s="89">
        <v>0</v>
      </c>
      <c r="F10" s="90"/>
      <c r="G10" s="88"/>
      <c r="H10" s="89"/>
      <c r="I10" s="90"/>
      <c r="J10" s="97">
        <v>252905</v>
      </c>
      <c r="K10" s="89">
        <v>0</v>
      </c>
      <c r="L10" s="101"/>
      <c r="M10" s="91">
        <v>162970</v>
      </c>
      <c r="N10" s="89">
        <v>0</v>
      </c>
      <c r="O10" s="90"/>
      <c r="P10" s="91">
        <v>48720</v>
      </c>
      <c r="Q10" s="89">
        <v>0</v>
      </c>
      <c r="R10" s="90"/>
      <c r="S10" s="91">
        <v>10360</v>
      </c>
      <c r="T10" s="89">
        <v>0</v>
      </c>
      <c r="U10" s="90"/>
      <c r="V10" s="91"/>
      <c r="W10" s="89"/>
      <c r="X10" s="90"/>
      <c r="Y10" s="91">
        <v>109770</v>
      </c>
      <c r="Z10" s="89">
        <v>0</v>
      </c>
      <c r="AA10" s="90"/>
      <c r="AB10" s="91"/>
      <c r="AC10" s="89"/>
      <c r="AD10" s="90"/>
      <c r="AE10" s="91">
        <v>25605</v>
      </c>
      <c r="AF10" s="89">
        <v>0</v>
      </c>
      <c r="AG10" s="90"/>
      <c r="AH10" s="91"/>
      <c r="AI10" s="89"/>
      <c r="AJ10" s="90"/>
      <c r="AK10" s="91">
        <v>94940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1368370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>
        <v>48132</v>
      </c>
      <c r="E11" s="89">
        <v>0</v>
      </c>
      <c r="F11" s="90"/>
      <c r="G11" s="88"/>
      <c r="H11" s="89"/>
      <c r="I11" s="90"/>
      <c r="J11" s="97">
        <v>17004</v>
      </c>
      <c r="K11" s="89">
        <v>0</v>
      </c>
      <c r="L11" s="101"/>
      <c r="M11" s="91">
        <v>3420</v>
      </c>
      <c r="N11" s="89">
        <v>0</v>
      </c>
      <c r="O11" s="90"/>
      <c r="P11" s="91">
        <v>2390</v>
      </c>
      <c r="Q11" s="89">
        <v>0</v>
      </c>
      <c r="R11" s="90"/>
      <c r="S11" s="91">
        <v>700</v>
      </c>
      <c r="T11" s="89">
        <v>0</v>
      </c>
      <c r="U11" s="90"/>
      <c r="V11" s="91"/>
      <c r="W11" s="89"/>
      <c r="X11" s="90"/>
      <c r="Y11" s="91">
        <v>7265</v>
      </c>
      <c r="Z11" s="89">
        <v>0</v>
      </c>
      <c r="AA11" s="90"/>
      <c r="AB11" s="91"/>
      <c r="AC11" s="89"/>
      <c r="AD11" s="90"/>
      <c r="AE11" s="91">
        <v>1720</v>
      </c>
      <c r="AF11" s="89">
        <v>0</v>
      </c>
      <c r="AG11" s="90"/>
      <c r="AH11" s="91">
        <v>234</v>
      </c>
      <c r="AI11" s="89">
        <v>0</v>
      </c>
      <c r="AJ11" s="90"/>
      <c r="AK11" s="91">
        <v>6165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87030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>
        <v>549075</v>
      </c>
      <c r="E12" s="89">
        <v>0</v>
      </c>
      <c r="F12" s="90"/>
      <c r="G12" s="88"/>
      <c r="H12" s="89"/>
      <c r="I12" s="90"/>
      <c r="J12" s="97">
        <v>69795</v>
      </c>
      <c r="K12" s="89">
        <v>0</v>
      </c>
      <c r="L12" s="101"/>
      <c r="M12" s="91">
        <v>814640</v>
      </c>
      <c r="N12" s="89">
        <v>0</v>
      </c>
      <c r="O12" s="90"/>
      <c r="P12" s="91">
        <v>54830</v>
      </c>
      <c r="Q12" s="89">
        <v>0</v>
      </c>
      <c r="R12" s="90"/>
      <c r="S12" s="91">
        <v>104000</v>
      </c>
      <c r="T12" s="89">
        <v>0</v>
      </c>
      <c r="U12" s="90"/>
      <c r="V12" s="91"/>
      <c r="W12" s="89"/>
      <c r="X12" s="90"/>
      <c r="Y12" s="91">
        <v>127150</v>
      </c>
      <c r="Z12" s="89">
        <v>0</v>
      </c>
      <c r="AA12" s="90"/>
      <c r="AB12" s="91">
        <v>803650</v>
      </c>
      <c r="AC12" s="89">
        <v>0</v>
      </c>
      <c r="AD12" s="90"/>
      <c r="AE12" s="91">
        <v>574900</v>
      </c>
      <c r="AF12" s="89">
        <v>0</v>
      </c>
      <c r="AG12" s="90"/>
      <c r="AH12" s="91">
        <v>6050</v>
      </c>
      <c r="AI12" s="89">
        <v>0</v>
      </c>
      <c r="AJ12" s="90"/>
      <c r="AK12" s="91">
        <v>730500</v>
      </c>
      <c r="AL12" s="89">
        <v>0</v>
      </c>
      <c r="AM12" s="90"/>
      <c r="AN12" s="91"/>
      <c r="AO12" s="89"/>
      <c r="AP12" s="90"/>
      <c r="AQ12" s="91">
        <v>6500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3841090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>
        <v>60000</v>
      </c>
      <c r="E13" s="89">
        <v>0</v>
      </c>
      <c r="F13" s="90"/>
      <c r="G13" s="88"/>
      <c r="H13" s="89"/>
      <c r="I13" s="90"/>
      <c r="J13" s="97">
        <v>4250</v>
      </c>
      <c r="K13" s="89">
        <v>0</v>
      </c>
      <c r="L13" s="101"/>
      <c r="M13" s="91">
        <v>175000</v>
      </c>
      <c r="N13" s="89">
        <v>0</v>
      </c>
      <c r="O13" s="90"/>
      <c r="P13" s="91">
        <v>57000</v>
      </c>
      <c r="Q13" s="89">
        <v>0</v>
      </c>
      <c r="R13" s="90"/>
      <c r="S13" s="91">
        <v>31500</v>
      </c>
      <c r="T13" s="89">
        <v>0</v>
      </c>
      <c r="U13" s="90"/>
      <c r="V13" s="91"/>
      <c r="W13" s="89"/>
      <c r="X13" s="90"/>
      <c r="Y13" s="91">
        <v>14000</v>
      </c>
      <c r="Z13" s="89">
        <v>0</v>
      </c>
      <c r="AA13" s="90"/>
      <c r="AB13" s="91">
        <v>0</v>
      </c>
      <c r="AC13" s="89">
        <v>0</v>
      </c>
      <c r="AD13" s="90"/>
      <c r="AE13" s="91"/>
      <c r="AF13" s="89"/>
      <c r="AG13" s="90"/>
      <c r="AH13" s="91">
        <v>0</v>
      </c>
      <c r="AI13" s="89">
        <v>0</v>
      </c>
      <c r="AJ13" s="90"/>
      <c r="AK13" s="91">
        <v>130800</v>
      </c>
      <c r="AL13" s="89">
        <v>0</v>
      </c>
      <c r="AM13" s="90"/>
      <c r="AN13" s="91"/>
      <c r="AO13" s="89"/>
      <c r="AP13" s="90"/>
      <c r="AQ13" s="91">
        <v>600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473150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35110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35110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>
        <v>1900</v>
      </c>
      <c r="E17" s="89">
        <v>0</v>
      </c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1900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>
        <v>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>
        <v>159600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>
        <v>0</v>
      </c>
      <c r="Z19" s="89">
        <v>0</v>
      </c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210788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370388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1481807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343954</v>
      </c>
      <c r="K20" s="78">
        <f t="shared" si="1"/>
        <v>0</v>
      </c>
      <c r="L20" s="77">
        <f t="shared" si="1"/>
        <v>0</v>
      </c>
      <c r="M20" s="98">
        <f t="shared" si="1"/>
        <v>1156030</v>
      </c>
      <c r="N20" s="78">
        <f t="shared" si="1"/>
        <v>0</v>
      </c>
      <c r="O20" s="77">
        <f t="shared" si="1"/>
        <v>0</v>
      </c>
      <c r="P20" s="98">
        <f t="shared" si="1"/>
        <v>162940</v>
      </c>
      <c r="Q20" s="78">
        <f t="shared" si="1"/>
        <v>0</v>
      </c>
      <c r="R20" s="77">
        <f t="shared" si="1"/>
        <v>0</v>
      </c>
      <c r="S20" s="98">
        <f t="shared" si="1"/>
        <v>146560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258185</v>
      </c>
      <c r="Z20" s="78">
        <f t="shared" si="1"/>
        <v>0</v>
      </c>
      <c r="AA20" s="77">
        <f t="shared" si="1"/>
        <v>0</v>
      </c>
      <c r="AB20" s="98">
        <f t="shared" si="1"/>
        <v>803650</v>
      </c>
      <c r="AC20" s="78">
        <f t="shared" si="1"/>
        <v>0</v>
      </c>
      <c r="AD20" s="77">
        <f t="shared" si="1"/>
        <v>0</v>
      </c>
      <c r="AE20" s="98">
        <f t="shared" si="1"/>
        <v>602225</v>
      </c>
      <c r="AF20" s="78">
        <f t="shared" si="1"/>
        <v>0</v>
      </c>
      <c r="AG20" s="77">
        <f t="shared" si="1"/>
        <v>0</v>
      </c>
      <c r="AH20" s="98">
        <f t="shared" si="1"/>
        <v>6284</v>
      </c>
      <c r="AI20" s="78">
        <f t="shared" si="1"/>
        <v>0</v>
      </c>
      <c r="AJ20" s="77">
        <f t="shared" si="1"/>
        <v>0</v>
      </c>
      <c r="AK20" s="98">
        <f t="shared" si="1"/>
        <v>962405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7100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210788</v>
      </c>
      <c r="BJ20" s="78">
        <f t="shared" si="1"/>
        <v>0</v>
      </c>
      <c r="BK20" s="77">
        <f t="shared" si="1"/>
        <v>0</v>
      </c>
      <c r="BL20" s="98">
        <f t="shared" si="1"/>
        <v>35110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6177038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>
        <v>259000</v>
      </c>
      <c r="E24" s="89">
        <v>0</v>
      </c>
      <c r="F24" s="90"/>
      <c r="G24" s="88"/>
      <c r="H24" s="89"/>
      <c r="I24" s="90"/>
      <c r="J24" s="97">
        <v>6000</v>
      </c>
      <c r="K24" s="89">
        <v>0</v>
      </c>
      <c r="L24" s="101"/>
      <c r="M24" s="97">
        <v>3000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140000</v>
      </c>
      <c r="AF24" s="89">
        <v>0</v>
      </c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408000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45000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10000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55000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>
        <v>0</v>
      </c>
      <c r="K26" s="89">
        <v>0</v>
      </c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259000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6000</v>
      </c>
      <c r="K28" s="78">
        <f t="shared" si="3"/>
        <v>0</v>
      </c>
      <c r="L28" s="77">
        <f t="shared" si="3"/>
        <v>0</v>
      </c>
      <c r="M28" s="98">
        <f t="shared" si="3"/>
        <v>3000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45000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140000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10000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463000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>
        <v>0</v>
      </c>
      <c r="E31" s="89">
        <v>0</v>
      </c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228200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228200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228200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228200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778050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778050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55000</v>
      </c>
      <c r="BS50" s="89">
        <v>0</v>
      </c>
      <c r="BT50" s="101"/>
      <c r="BU50" s="76"/>
      <c r="BV50" s="85">
        <f t="shared" si="9"/>
        <v>55000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833050</v>
      </c>
      <c r="BS51" s="78">
        <f>BS49+BS50</f>
        <v>0</v>
      </c>
      <c r="BT51" s="77">
        <f>BT49+BT50</f>
        <v>0</v>
      </c>
      <c r="BU51" s="85"/>
      <c r="BV51" s="85">
        <f>BV49+BV50</f>
        <v>833050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1740807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349954</v>
      </c>
      <c r="K53" s="86">
        <f t="shared" si="11"/>
        <v>0</v>
      </c>
      <c r="L53" s="86">
        <f t="shared" si="11"/>
        <v>0</v>
      </c>
      <c r="M53" s="86">
        <f t="shared" si="11"/>
        <v>1159030</v>
      </c>
      <c r="N53" s="86">
        <f t="shared" si="11"/>
        <v>0</v>
      </c>
      <c r="O53" s="86">
        <f t="shared" si="11"/>
        <v>0</v>
      </c>
      <c r="P53" s="86">
        <f t="shared" si="11"/>
        <v>162940</v>
      </c>
      <c r="Q53" s="86">
        <f t="shared" si="11"/>
        <v>0</v>
      </c>
      <c r="R53" s="86">
        <f t="shared" si="11"/>
        <v>0</v>
      </c>
      <c r="S53" s="86">
        <f t="shared" si="11"/>
        <v>146560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303185</v>
      </c>
      <c r="Z53" s="86">
        <f t="shared" si="11"/>
        <v>0</v>
      </c>
      <c r="AA53" s="86">
        <f t="shared" si="11"/>
        <v>0</v>
      </c>
      <c r="AB53" s="86">
        <f t="shared" si="11"/>
        <v>803650</v>
      </c>
      <c r="AC53" s="86">
        <f t="shared" si="11"/>
        <v>0</v>
      </c>
      <c r="AD53" s="86">
        <f t="shared" si="11"/>
        <v>0</v>
      </c>
      <c r="AE53" s="86">
        <f t="shared" si="11"/>
        <v>742225</v>
      </c>
      <c r="AF53" s="86">
        <f t="shared" si="11"/>
        <v>0</v>
      </c>
      <c r="AG53" s="86">
        <f t="shared" si="11"/>
        <v>0</v>
      </c>
      <c r="AH53" s="86">
        <f t="shared" si="11"/>
        <v>6284</v>
      </c>
      <c r="AI53" s="86">
        <f t="shared" si="11"/>
        <v>0</v>
      </c>
      <c r="AJ53" s="86">
        <f t="shared" si="11"/>
        <v>0</v>
      </c>
      <c r="AK53" s="86">
        <f t="shared" si="11"/>
        <v>972405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7100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210788</v>
      </c>
      <c r="BJ53" s="86">
        <f t="shared" si="11"/>
        <v>0</v>
      </c>
      <c r="BK53" s="86">
        <f t="shared" si="11"/>
        <v>0</v>
      </c>
      <c r="BL53" s="86">
        <f t="shared" si="11"/>
        <v>263310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833050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7701288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>
        <v>668920</v>
      </c>
      <c r="E10" s="89">
        <v>0</v>
      </c>
      <c r="F10" s="90"/>
      <c r="G10" s="88"/>
      <c r="H10" s="89"/>
      <c r="I10" s="90"/>
      <c r="J10" s="97">
        <v>252905</v>
      </c>
      <c r="K10" s="89">
        <v>0</v>
      </c>
      <c r="L10" s="101"/>
      <c r="M10" s="91">
        <v>162970</v>
      </c>
      <c r="N10" s="89">
        <v>0</v>
      </c>
      <c r="O10" s="90"/>
      <c r="P10" s="91">
        <v>48720</v>
      </c>
      <c r="Q10" s="89">
        <v>0</v>
      </c>
      <c r="R10" s="90"/>
      <c r="S10" s="91">
        <v>10360</v>
      </c>
      <c r="T10" s="89">
        <v>0</v>
      </c>
      <c r="U10" s="90"/>
      <c r="V10" s="91"/>
      <c r="W10" s="89"/>
      <c r="X10" s="90"/>
      <c r="Y10" s="91">
        <v>109770</v>
      </c>
      <c r="Z10" s="89">
        <v>0</v>
      </c>
      <c r="AA10" s="90"/>
      <c r="AB10" s="91"/>
      <c r="AC10" s="89"/>
      <c r="AD10" s="90"/>
      <c r="AE10" s="91">
        <v>25605</v>
      </c>
      <c r="AF10" s="89">
        <v>0</v>
      </c>
      <c r="AG10" s="90"/>
      <c r="AH10" s="91"/>
      <c r="AI10" s="89"/>
      <c r="AJ10" s="90"/>
      <c r="AK10" s="91">
        <v>94940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1374190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>
        <v>48472</v>
      </c>
      <c r="E11" s="89">
        <v>0</v>
      </c>
      <c r="F11" s="90"/>
      <c r="G11" s="88"/>
      <c r="H11" s="89"/>
      <c r="I11" s="90"/>
      <c r="J11" s="97">
        <v>17004</v>
      </c>
      <c r="K11" s="89">
        <v>0</v>
      </c>
      <c r="L11" s="101"/>
      <c r="M11" s="91">
        <v>3420</v>
      </c>
      <c r="N11" s="89">
        <v>0</v>
      </c>
      <c r="O11" s="90"/>
      <c r="P11" s="91">
        <v>2390</v>
      </c>
      <c r="Q11" s="89">
        <v>0</v>
      </c>
      <c r="R11" s="90"/>
      <c r="S11" s="91">
        <v>700</v>
      </c>
      <c r="T11" s="89">
        <v>0</v>
      </c>
      <c r="U11" s="90"/>
      <c r="V11" s="91"/>
      <c r="W11" s="89"/>
      <c r="X11" s="90"/>
      <c r="Y11" s="91">
        <v>7265</v>
      </c>
      <c r="Z11" s="89">
        <v>0</v>
      </c>
      <c r="AA11" s="90"/>
      <c r="AB11" s="91"/>
      <c r="AC11" s="89"/>
      <c r="AD11" s="90"/>
      <c r="AE11" s="91">
        <v>1720</v>
      </c>
      <c r="AF11" s="89">
        <v>0</v>
      </c>
      <c r="AG11" s="90"/>
      <c r="AH11" s="91">
        <v>234</v>
      </c>
      <c r="AI11" s="89">
        <v>0</v>
      </c>
      <c r="AJ11" s="90"/>
      <c r="AK11" s="91">
        <v>6165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87370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>
        <v>553625</v>
      </c>
      <c r="E12" s="89">
        <v>0</v>
      </c>
      <c r="F12" s="90"/>
      <c r="G12" s="88"/>
      <c r="H12" s="89"/>
      <c r="I12" s="90"/>
      <c r="J12" s="97">
        <v>70445</v>
      </c>
      <c r="K12" s="89">
        <v>0</v>
      </c>
      <c r="L12" s="101"/>
      <c r="M12" s="91">
        <v>822640</v>
      </c>
      <c r="N12" s="89">
        <v>0</v>
      </c>
      <c r="O12" s="90"/>
      <c r="P12" s="91">
        <v>55380</v>
      </c>
      <c r="Q12" s="89">
        <v>0</v>
      </c>
      <c r="R12" s="90"/>
      <c r="S12" s="91">
        <v>104000</v>
      </c>
      <c r="T12" s="89">
        <v>0</v>
      </c>
      <c r="U12" s="90"/>
      <c r="V12" s="91"/>
      <c r="W12" s="89"/>
      <c r="X12" s="90"/>
      <c r="Y12" s="91">
        <v>87150</v>
      </c>
      <c r="Z12" s="89">
        <v>0</v>
      </c>
      <c r="AA12" s="90"/>
      <c r="AB12" s="91">
        <v>798800</v>
      </c>
      <c r="AC12" s="89">
        <v>0</v>
      </c>
      <c r="AD12" s="90"/>
      <c r="AE12" s="91">
        <v>575900</v>
      </c>
      <c r="AF12" s="89">
        <v>0</v>
      </c>
      <c r="AG12" s="90"/>
      <c r="AH12" s="91">
        <v>5350</v>
      </c>
      <c r="AI12" s="89">
        <v>0</v>
      </c>
      <c r="AJ12" s="90"/>
      <c r="AK12" s="91">
        <v>731320</v>
      </c>
      <c r="AL12" s="89">
        <v>0</v>
      </c>
      <c r="AM12" s="90"/>
      <c r="AN12" s="91"/>
      <c r="AO12" s="89"/>
      <c r="AP12" s="90"/>
      <c r="AQ12" s="91">
        <v>6500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3811110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>
        <v>59750</v>
      </c>
      <c r="E13" s="89">
        <v>0</v>
      </c>
      <c r="F13" s="90"/>
      <c r="G13" s="88"/>
      <c r="H13" s="89"/>
      <c r="I13" s="90"/>
      <c r="J13" s="97">
        <v>3250</v>
      </c>
      <c r="K13" s="89">
        <v>0</v>
      </c>
      <c r="L13" s="101"/>
      <c r="M13" s="91">
        <v>175000</v>
      </c>
      <c r="N13" s="89">
        <v>0</v>
      </c>
      <c r="O13" s="90"/>
      <c r="P13" s="91">
        <v>57000</v>
      </c>
      <c r="Q13" s="89">
        <v>0</v>
      </c>
      <c r="R13" s="90"/>
      <c r="S13" s="91">
        <v>31500</v>
      </c>
      <c r="T13" s="89">
        <v>0</v>
      </c>
      <c r="U13" s="90"/>
      <c r="V13" s="91"/>
      <c r="W13" s="89"/>
      <c r="X13" s="90"/>
      <c r="Y13" s="91">
        <v>14000</v>
      </c>
      <c r="Z13" s="89">
        <v>0</v>
      </c>
      <c r="AA13" s="90"/>
      <c r="AB13" s="91">
        <v>0</v>
      </c>
      <c r="AC13" s="89">
        <v>0</v>
      </c>
      <c r="AD13" s="90"/>
      <c r="AE13" s="91"/>
      <c r="AF13" s="89"/>
      <c r="AG13" s="90"/>
      <c r="AH13" s="91">
        <v>0</v>
      </c>
      <c r="AI13" s="89">
        <v>0</v>
      </c>
      <c r="AJ13" s="90"/>
      <c r="AK13" s="91">
        <v>130800</v>
      </c>
      <c r="AL13" s="89">
        <v>0</v>
      </c>
      <c r="AM13" s="90"/>
      <c r="AN13" s="91"/>
      <c r="AO13" s="89"/>
      <c r="AP13" s="90"/>
      <c r="AQ13" s="91">
        <v>600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471900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33030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33030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>
        <v>1900</v>
      </c>
      <c r="E17" s="89">
        <v>0</v>
      </c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1900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>
        <v>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>
        <v>159600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>
        <v>0</v>
      </c>
      <c r="Z19" s="89">
        <v>0</v>
      </c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242568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402168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1492267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343604</v>
      </c>
      <c r="K20" s="78">
        <f t="shared" si="1"/>
        <v>0</v>
      </c>
      <c r="L20" s="77">
        <f t="shared" si="1"/>
        <v>0</v>
      </c>
      <c r="M20" s="98">
        <f t="shared" si="1"/>
        <v>1164030</v>
      </c>
      <c r="N20" s="78">
        <f t="shared" si="1"/>
        <v>0</v>
      </c>
      <c r="O20" s="77">
        <f t="shared" si="1"/>
        <v>0</v>
      </c>
      <c r="P20" s="98">
        <f t="shared" si="1"/>
        <v>163490</v>
      </c>
      <c r="Q20" s="78">
        <f t="shared" si="1"/>
        <v>0</v>
      </c>
      <c r="R20" s="77">
        <f t="shared" si="1"/>
        <v>0</v>
      </c>
      <c r="S20" s="98">
        <f t="shared" si="1"/>
        <v>146560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218185</v>
      </c>
      <c r="Z20" s="78">
        <f t="shared" si="1"/>
        <v>0</v>
      </c>
      <c r="AA20" s="77">
        <f t="shared" si="1"/>
        <v>0</v>
      </c>
      <c r="AB20" s="98">
        <f t="shared" si="1"/>
        <v>798800</v>
      </c>
      <c r="AC20" s="78">
        <f t="shared" si="1"/>
        <v>0</v>
      </c>
      <c r="AD20" s="77">
        <f t="shared" si="1"/>
        <v>0</v>
      </c>
      <c r="AE20" s="98">
        <f t="shared" si="1"/>
        <v>603225</v>
      </c>
      <c r="AF20" s="78">
        <f t="shared" si="1"/>
        <v>0</v>
      </c>
      <c r="AG20" s="77">
        <f t="shared" si="1"/>
        <v>0</v>
      </c>
      <c r="AH20" s="98">
        <f t="shared" si="1"/>
        <v>5584</v>
      </c>
      <c r="AI20" s="78">
        <f t="shared" si="1"/>
        <v>0</v>
      </c>
      <c r="AJ20" s="77">
        <f t="shared" si="1"/>
        <v>0</v>
      </c>
      <c r="AK20" s="98">
        <f t="shared" si="1"/>
        <v>963225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7100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242568</v>
      </c>
      <c r="BJ20" s="78">
        <f t="shared" si="1"/>
        <v>0</v>
      </c>
      <c r="BK20" s="77">
        <f t="shared" si="1"/>
        <v>0</v>
      </c>
      <c r="BL20" s="98">
        <f t="shared" si="1"/>
        <v>33030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6181668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>
        <v>264000</v>
      </c>
      <c r="E24" s="89">
        <v>0</v>
      </c>
      <c r="F24" s="90"/>
      <c r="G24" s="88"/>
      <c r="H24" s="89"/>
      <c r="I24" s="90"/>
      <c r="J24" s="97">
        <v>6000</v>
      </c>
      <c r="K24" s="89">
        <v>0</v>
      </c>
      <c r="L24" s="101"/>
      <c r="M24" s="97">
        <v>3000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130000</v>
      </c>
      <c r="AF24" s="89">
        <v>0</v>
      </c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403000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45000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10000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55000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>
        <v>0</v>
      </c>
      <c r="K26" s="89">
        <v>0</v>
      </c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264000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6000</v>
      </c>
      <c r="K28" s="78">
        <f t="shared" si="3"/>
        <v>0</v>
      </c>
      <c r="L28" s="77">
        <f t="shared" si="3"/>
        <v>0</v>
      </c>
      <c r="M28" s="98">
        <f t="shared" si="3"/>
        <v>3000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45000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130000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10000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458000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>
        <v>0</v>
      </c>
      <c r="E31" s="89">
        <v>0</v>
      </c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232020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232020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232020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232020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778050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778050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55000</v>
      </c>
      <c r="BS50" s="89">
        <v>0</v>
      </c>
      <c r="BT50" s="101"/>
      <c r="BU50" s="76"/>
      <c r="BV50" s="85">
        <f t="shared" si="9"/>
        <v>55000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833050</v>
      </c>
      <c r="BS51" s="78">
        <f>BS49+BS50</f>
        <v>0</v>
      </c>
      <c r="BT51" s="77">
        <f>BT49+BT50</f>
        <v>0</v>
      </c>
      <c r="BU51" s="85"/>
      <c r="BV51" s="85">
        <f>BV49+BV50</f>
        <v>833050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1756267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349604</v>
      </c>
      <c r="K53" s="86">
        <f t="shared" si="11"/>
        <v>0</v>
      </c>
      <c r="L53" s="86">
        <f t="shared" si="11"/>
        <v>0</v>
      </c>
      <c r="M53" s="86">
        <f t="shared" si="11"/>
        <v>1167030</v>
      </c>
      <c r="N53" s="86">
        <f t="shared" si="11"/>
        <v>0</v>
      </c>
      <c r="O53" s="86">
        <f t="shared" si="11"/>
        <v>0</v>
      </c>
      <c r="P53" s="86">
        <f t="shared" si="11"/>
        <v>163490</v>
      </c>
      <c r="Q53" s="86">
        <f t="shared" si="11"/>
        <v>0</v>
      </c>
      <c r="R53" s="86">
        <f t="shared" si="11"/>
        <v>0</v>
      </c>
      <c r="S53" s="86">
        <f t="shared" si="11"/>
        <v>146560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263185</v>
      </c>
      <c r="Z53" s="86">
        <f t="shared" si="11"/>
        <v>0</v>
      </c>
      <c r="AA53" s="86">
        <f t="shared" si="11"/>
        <v>0</v>
      </c>
      <c r="AB53" s="86">
        <f t="shared" si="11"/>
        <v>798800</v>
      </c>
      <c r="AC53" s="86">
        <f t="shared" si="11"/>
        <v>0</v>
      </c>
      <c r="AD53" s="86">
        <f t="shared" si="11"/>
        <v>0</v>
      </c>
      <c r="AE53" s="86">
        <f t="shared" si="11"/>
        <v>733225</v>
      </c>
      <c r="AF53" s="86">
        <f t="shared" si="11"/>
        <v>0</v>
      </c>
      <c r="AG53" s="86">
        <f t="shared" si="11"/>
        <v>0</v>
      </c>
      <c r="AH53" s="86">
        <f t="shared" si="11"/>
        <v>5584</v>
      </c>
      <c r="AI53" s="86">
        <f t="shared" si="11"/>
        <v>0</v>
      </c>
      <c r="AJ53" s="86">
        <f t="shared" si="11"/>
        <v>0</v>
      </c>
      <c r="AK53" s="86">
        <f t="shared" si="11"/>
        <v>973225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7100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242568</v>
      </c>
      <c r="BJ53" s="86">
        <f t="shared" si="11"/>
        <v>0</v>
      </c>
      <c r="BK53" s="86">
        <f t="shared" si="11"/>
        <v>0</v>
      </c>
      <c r="BL53" s="86">
        <f t="shared" si="11"/>
        <v>265050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833050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7704738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4.2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2017-03-30T15:18:39Z</dcterms:modified>
  <cp:category/>
  <cp:version/>
  <cp:contentType/>
  <cp:contentStatus/>
</cp:coreProperties>
</file>