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1" sheetId="1" r:id="rId1"/>
    <sheet name="Entrate_Bilancio_2022" sheetId="2" r:id="rId2"/>
    <sheet name="Entrate_Bilancio_2023" sheetId="3" r:id="rId3"/>
    <sheet name="Entrate_Rendiconto_Anno0" sheetId="4" state="hidden" r:id="rId4"/>
    <sheet name="Spese_Bilancio_2021" sheetId="5" r:id="rId5"/>
    <sheet name="Spese_Bilancio_2022" sheetId="6" r:id="rId6"/>
    <sheet name="Spese_Bilancio_2023" sheetId="7" r:id="rId7"/>
    <sheet name="Spese_Rendiconto_Anno0" sheetId="8" state="hidden" r:id="rId8"/>
  </sheets>
  <definedNames>
    <definedName name="_xlnm.Print_Area" localSheetId="0">'Entrate_Bilancio_2021'!$B$1:$E$58</definedName>
    <definedName name="_xlnm.Print_Area" localSheetId="1">'Entrate_Bilancio_2022'!$B$1:$E$58</definedName>
    <definedName name="_xlnm.Print_Area" localSheetId="2">'Entrate_Bilancio_2023'!$B$1:$E$58</definedName>
    <definedName name="_xlnm.Print_Area" localSheetId="3">'Entrate_Rendiconto_Anno0'!$B$1:$E$59</definedName>
    <definedName name="_xlnm.Print_Area" localSheetId="4">'Spese_Bilancio_2021'!$B$1:$BX$53</definedName>
    <definedName name="_xlnm.Print_Area" localSheetId="5">'Spese_Bilancio_2022'!$B$1:$BX$53</definedName>
    <definedName name="_xlnm.Print_Area" localSheetId="6">'Spese_Bilancio_2023'!$B$1:$BX$53</definedName>
    <definedName name="_xlnm.Print_Area" localSheetId="7">'Spese_Rendiconto_Anno0'!$B$1:$BX$54</definedName>
    <definedName name="_xlnm.Print_Titles" localSheetId="4">'Spese_Bilancio_2021'!$B:$C</definedName>
    <definedName name="_xlnm.Print_Titles" localSheetId="5">'Spese_Bilancio_2022'!$B:$C</definedName>
    <definedName name="_xlnm.Print_Titles" localSheetId="6">'Spese_Bilancio_2023'!$B:$C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<sst xmlns="http://schemas.openxmlformats.org/spreadsheetml/2006/main" count="870" uniqueCount="151">
  <si>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</si>
  <si>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</si>
  <si>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</si>
  <si>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</si>
  <si>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</si>
  <si>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</si>
  <si>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</si>
  <si>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</si>
  <si>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</si>
  <si>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</si>
  <si>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</si>
  <si>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</si>
  <si>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</si>
  <si>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</si>
  <si>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</si>
  <si>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</si>
  <si>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</si>
  <si>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</si>
  <si>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</si>
  <si>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</si>
  <si>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</si>
  <si>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</si>
  <si>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</si>
  <si>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</si>
  <si>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</si>
  <si>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</si>
  <si>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</si>
  <si>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</si>
  <si>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</si>
  <si>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</si>
  <si>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</si>
  <si>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</si>
  <si>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</si>
  <si>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</si>
  <si>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</si>
  <si>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</si>
  <si>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</si>
  <si>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</si>
  <si>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</si>
  <si>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</si>
  <si>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</si>
  <si>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</si>
  <si>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</si>
  <si>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</si>
  <si>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</si>
  <si>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</si>
  <si>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</si>
  <si>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</si>
  <si>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</si>
  <si>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</si>
  <si>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</si>
  <si>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</si>
  <si>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</si>
  <si>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</si>
  <si>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</si>
  <si>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</si>
  <si>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</si>
  <si>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</si>
  <si>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</si>
  <si>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</si>
  <si>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</si>
  <si>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</si>
  <si>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</si>
  <si>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</si>
  <si>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</si>
  <si>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</si>
  <si>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</si>
  <si>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</si>
  <si>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</si>
  <si>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</si>
  <si>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</si>
  <si>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</si>
  <si>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</si>
  <si>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</si>
  <si>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</si>
  <si>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</si>
  <si>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</si>
  <si>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</si>
  <si>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</si>
  <si>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</si>
  <si>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</si>
  <si>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</si>
  <si>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</si>
  <si>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</si>
  <si>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</si>
  <si>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</si>
  <si>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</si>
  <si>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</si>
  <si>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</si>
  <si>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</si>
  <si>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</si>
  <si>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</si>
  <si>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</si>
  <si>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</si>
  <si>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</si>
  <si>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</si>
  <si>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</si>
  <si>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</si>
  <si>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</si>
  <si>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</si>
  <si>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</si>
  <si>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</si>
  <si>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</si>
  <si>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</si>
  <si>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</si>
  <si>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</si>
  <si>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</si>
  <si>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</si>
  <si>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</si>
  <si>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</si>
  <si>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</si>
  <si>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</si>
  <si>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</si>
  <si>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</si>
  <si>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</si>
  <si>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</si>
  <si>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</si>
  <si>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</si>
  <si>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</si>
  <si>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</si>
  <si>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</si>
  <si>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</si>
  <si>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</si>
  <si>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</si>
  <si>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</si>
  <si>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</si>
  <si>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</si>
  <si>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</si>
  <si>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</si>
  <si>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</si>
  <si>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</si>
  <si>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</si>
  <si>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</si>
  <si>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</si>
  <si>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</si>
  <si>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</si>
  <si>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</si>
  <si>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</si>
  <si>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</si>
  <si>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</si>
  <si>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</si>
  <si>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</si>
  <si>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</si>
  <si>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</si>
  <si>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</si>
  <si>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</si>
  <si>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</si>
  <si>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</si>
  <si>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2021</t>
  </si>
  <si>
    <t>Dati previsionali anno 2022</t>
  </si>
  <si>
    <t>Dati previsionali anno 2023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</si>
</sst>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87886.59</v>
      </c>
      <c r="E7" s="40"/>
    </row>
    <row r="8" spans="2:5" ht="15.75" thickBot="1">
      <c r="B8" s="9"/>
      <c r="C8" s="6" t="s">
        <v>7</v>
      </c>
      <c r="D8" s="41"/>
      <c r="E8" s="42">
        <v>202075.12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66532</v>
      </c>
      <c r="E10" s="45">
        <v>81411.61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37899</v>
      </c>
      <c r="E14" s="45">
        <v>37899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104431</v>
      </c>
      <c r="E16" s="51">
        <f>E10+E11+E12+E13+E14+E15</f>
        <v>119310.61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68296.58</v>
      </c>
      <c r="E18" s="45">
        <v>128851.12999999999</v>
      </c>
    </row>
    <row r="19" spans="2:5" ht="15">
      <c r="B19" s="13">
        <v>20102</v>
      </c>
      <c r="C19" s="54" t="s">
        <v>21</v>
      </c>
      <c r="D19" s="39">
        <v>0</v>
      </c>
      <c r="E19" s="50">
        <v>3489.2</v>
      </c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68296.58</v>
      </c>
      <c r="E23" s="51">
        <f>E18+E19+E20+E21+E22</f>
        <v>132340.33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116279</v>
      </c>
      <c r="E25" s="45">
        <v>152160.91999999998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50</v>
      </c>
      <c r="E27" s="45">
        <v>50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5884</v>
      </c>
      <c r="E29" s="50">
        <v>8104.4</v>
      </c>
    </row>
    <row r="30" spans="2:5" ht="15.75" thickBot="1">
      <c r="B30" s="16">
        <v>30000</v>
      </c>
      <c r="C30" s="15" t="s">
        <v>32</v>
      </c>
      <c r="D30" s="48">
        <f>D25+D26+D27+D28+D29</f>
        <v>122213</v>
      </c>
      <c r="E30" s="51">
        <f>E25+E26+E27+E28+E29</f>
        <v>160315.31999999998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181300.81</v>
      </c>
      <c r="E33" s="59">
        <v>298990.2</v>
      </c>
    </row>
    <row r="34" spans="2:5" ht="15">
      <c r="B34" s="13">
        <v>40300</v>
      </c>
      <c r="C34" s="54" t="s">
        <v>37</v>
      </c>
      <c r="D34" s="61">
        <v>0</v>
      </c>
      <c r="E34" s="45">
        <v>35000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5000</v>
      </c>
      <c r="E36" s="50">
        <v>6080</v>
      </c>
    </row>
    <row r="37" spans="2:5" ht="15.75" thickBot="1">
      <c r="B37" s="16">
        <v>40000</v>
      </c>
      <c r="C37" s="15" t="s">
        <v>40</v>
      </c>
      <c r="D37" s="48">
        <f>D32+D33+D34+D35+D36</f>
        <v>186300.81</v>
      </c>
      <c r="E37" s="51">
        <f>E32+E33+E34+E35+E36</f>
        <v>340070.2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126338.56</v>
      </c>
      <c r="E51" s="62">
        <v>126338.56</v>
      </c>
    </row>
    <row r="52" spans="2:5" ht="15.75" thickBot="1">
      <c r="B52" s="16">
        <v>70000</v>
      </c>
      <c r="C52" s="15" t="s">
        <v>58</v>
      </c>
      <c r="D52" s="48">
        <f>D51</f>
        <v>126338.56</v>
      </c>
      <c r="E52" s="51">
        <f>E51</f>
        <v>126338.56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217200</v>
      </c>
      <c r="E54" s="45">
        <v>217236.38</v>
      </c>
    </row>
    <row r="55" spans="2:5" ht="15">
      <c r="B55" s="13">
        <v>90200</v>
      </c>
      <c r="C55" s="54" t="s">
        <v>62</v>
      </c>
      <c r="D55" s="61">
        <v>24500</v>
      </c>
      <c r="E55" s="62">
        <v>25810.95</v>
      </c>
    </row>
    <row r="56" spans="2:5" ht="15.75" thickBot="1">
      <c r="B56" s="16">
        <v>90000</v>
      </c>
      <c r="C56" s="15" t="s">
        <v>63</v>
      </c>
      <c r="D56" s="48">
        <f>D54+D55</f>
        <v>241700</v>
      </c>
      <c r="E56" s="51">
        <f>E54+E55</f>
        <v>243047.33000000002</v>
      </c>
    </row>
    <row r="57" spans="2:5" ht="16.5" thickBot="1" thickTop="1">
      <c r="B57" s="109" t="s">
        <v>64</v>
      </c>
      <c r="C57" s="110"/>
      <c r="D57" s="52">
        <f>D16+D23+D30+D37+D43+D49+D52+D56</f>
        <v>849279.95</v>
      </c>
      <c r="E57" s="55">
        <f>E16+E23+E30+E37+E43+E49+E52+E56</f>
        <v>1121422.35</v>
      </c>
    </row>
    <row r="58" spans="2:5" ht="16.5" thickBot="1" thickTop="1">
      <c r="B58" s="109" t="s">
        <v>65</v>
      </c>
      <c r="C58" s="110"/>
      <c r="D58" s="52">
        <f>D57+D5+D6+D7+D8</f>
        <v>937166.5399999999</v>
      </c>
      <c r="E58" s="55">
        <f>E57+E5+E6+E7+E8</f>
        <v>1323497.4700000002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66532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37899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104431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63596.58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63596.58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116279</v>
      </c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50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5884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122213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50000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5000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55000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126338.56</v>
      </c>
      <c r="E51" s="62"/>
    </row>
    <row r="52" spans="2:5" ht="15.75" thickBot="1">
      <c r="B52" s="16">
        <v>70000</v>
      </c>
      <c r="C52" s="15" t="s">
        <v>58</v>
      </c>
      <c r="D52" s="48">
        <f>D51</f>
        <v>126338.56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217200</v>
      </c>
      <c r="E54" s="45"/>
    </row>
    <row r="55" spans="2:5" ht="15">
      <c r="B55" s="13">
        <v>90200</v>
      </c>
      <c r="C55" s="54" t="s">
        <v>62</v>
      </c>
      <c r="D55" s="61">
        <v>24500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241700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713279.14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713279.14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66532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37899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104431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55087.58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55087.58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116279</v>
      </c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50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5884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122213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50000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5000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55000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126338.56</v>
      </c>
      <c r="E51" s="62"/>
    </row>
    <row r="52" spans="2:5" ht="15.75" thickBot="1">
      <c r="B52" s="16">
        <v>70000</v>
      </c>
      <c r="C52" s="15" t="s">
        <v>58</v>
      </c>
      <c r="D52" s="48">
        <f>D51</f>
        <v>126338.56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217200</v>
      </c>
      <c r="E54" s="45"/>
    </row>
    <row r="55" spans="2:5" ht="15">
      <c r="B55" s="13">
        <v>90200</v>
      </c>
      <c r="C55" s="54" t="s">
        <v>62</v>
      </c>
      <c r="D55" s="61">
        <v>24500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241700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704770.14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704770.14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63374</v>
      </c>
      <c r="E10" s="89">
        <v>0</v>
      </c>
      <c r="F10" s="90">
        <v>63870.61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0</v>
      </c>
      <c r="AF10" s="89">
        <v>0</v>
      </c>
      <c r="AG10" s="90">
        <v>0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63374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63870.61</v>
      </c>
    </row>
    <row r="11" spans="2:76" ht="15">
      <c r="B11" s="13">
        <v>102</v>
      </c>
      <c r="C11" s="25" t="s">
        <v>92</v>
      </c>
      <c r="D11" s="88">
        <v>5282</v>
      </c>
      <c r="E11" s="89">
        <v>0</v>
      </c>
      <c r="F11" s="90">
        <v>5285.76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0</v>
      </c>
      <c r="AF11" s="89">
        <v>0</v>
      </c>
      <c r="AG11" s="90">
        <v>0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5282</v>
      </c>
      <c r="BW11" s="77">
        <f t="shared" si="1"/>
        <v>0</v>
      </c>
      <c r="BX11" s="79">
        <f t="shared" si="2"/>
        <v>5285.76</v>
      </c>
    </row>
    <row r="12" spans="2:76" ht="15">
      <c r="B12" s="13">
        <v>103</v>
      </c>
      <c r="C12" s="25" t="s">
        <v>93</v>
      </c>
      <c r="D12" s="88">
        <v>90762</v>
      </c>
      <c r="E12" s="89">
        <v>0</v>
      </c>
      <c r="F12" s="90">
        <v>118346.45999999999</v>
      </c>
      <c r="G12" s="88"/>
      <c r="H12" s="89"/>
      <c r="I12" s="90"/>
      <c r="J12" s="97">
        <v>150</v>
      </c>
      <c r="K12" s="89">
        <v>0</v>
      </c>
      <c r="L12" s="101">
        <v>150</v>
      </c>
      <c r="M12" s="91">
        <v>100</v>
      </c>
      <c r="N12" s="89">
        <v>0</v>
      </c>
      <c r="O12" s="90">
        <v>100</v>
      </c>
      <c r="P12" s="91">
        <v>0</v>
      </c>
      <c r="Q12" s="89">
        <v>0</v>
      </c>
      <c r="R12" s="90">
        <v>0</v>
      </c>
      <c r="S12" s="91"/>
      <c r="T12" s="89"/>
      <c r="U12" s="90"/>
      <c r="V12" s="91">
        <v>7000</v>
      </c>
      <c r="W12" s="89">
        <v>0</v>
      </c>
      <c r="X12" s="90">
        <v>7000</v>
      </c>
      <c r="Y12" s="91"/>
      <c r="Z12" s="89"/>
      <c r="AA12" s="90"/>
      <c r="AB12" s="91">
        <v>16600</v>
      </c>
      <c r="AC12" s="89">
        <v>0</v>
      </c>
      <c r="AD12" s="90">
        <v>20245.42</v>
      </c>
      <c r="AE12" s="91">
        <v>50200</v>
      </c>
      <c r="AF12" s="89">
        <v>0</v>
      </c>
      <c r="AG12" s="90">
        <v>56344.840000000004</v>
      </c>
      <c r="AH12" s="91"/>
      <c r="AI12" s="89"/>
      <c r="AJ12" s="90"/>
      <c r="AK12" s="91">
        <v>1500</v>
      </c>
      <c r="AL12" s="89">
        <v>0</v>
      </c>
      <c r="AM12" s="90">
        <v>2817.6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166312</v>
      </c>
      <c r="BW12" s="77">
        <f t="shared" si="1"/>
        <v>0</v>
      </c>
      <c r="BX12" s="79">
        <f t="shared" si="2"/>
        <v>205004.32</v>
      </c>
    </row>
    <row r="13" spans="2:76" ht="15">
      <c r="B13" s="13">
        <v>104</v>
      </c>
      <c r="C13" s="25" t="s">
        <v>19</v>
      </c>
      <c r="D13" s="88">
        <v>7340</v>
      </c>
      <c r="E13" s="89">
        <v>0</v>
      </c>
      <c r="F13" s="90">
        <v>22129.68</v>
      </c>
      <c r="G13" s="88"/>
      <c r="H13" s="89"/>
      <c r="I13" s="90"/>
      <c r="J13" s="97">
        <v>150</v>
      </c>
      <c r="K13" s="89">
        <v>0</v>
      </c>
      <c r="L13" s="101">
        <v>250</v>
      </c>
      <c r="M13" s="91">
        <v>500</v>
      </c>
      <c r="N13" s="89">
        <v>0</v>
      </c>
      <c r="O13" s="90">
        <v>2222.4700000000003</v>
      </c>
      <c r="P13" s="91"/>
      <c r="Q13" s="89"/>
      <c r="R13" s="90"/>
      <c r="S13" s="91">
        <v>500</v>
      </c>
      <c r="T13" s="89">
        <v>0</v>
      </c>
      <c r="U13" s="90">
        <v>500</v>
      </c>
      <c r="V13" s="91">
        <v>0</v>
      </c>
      <c r="W13" s="89">
        <v>0</v>
      </c>
      <c r="X13" s="90">
        <v>0</v>
      </c>
      <c r="Y13" s="91"/>
      <c r="Z13" s="89"/>
      <c r="AA13" s="90"/>
      <c r="AB13" s="91">
        <v>0</v>
      </c>
      <c r="AC13" s="89">
        <v>0</v>
      </c>
      <c r="AD13" s="90">
        <v>5734.15</v>
      </c>
      <c r="AE13" s="91"/>
      <c r="AF13" s="89"/>
      <c r="AG13" s="90"/>
      <c r="AH13" s="91">
        <v>2000</v>
      </c>
      <c r="AI13" s="89">
        <v>0</v>
      </c>
      <c r="AJ13" s="90">
        <v>2592.57</v>
      </c>
      <c r="AK13" s="91">
        <v>5500</v>
      </c>
      <c r="AL13" s="89">
        <v>0</v>
      </c>
      <c r="AM13" s="90">
        <v>5500</v>
      </c>
      <c r="AN13" s="91"/>
      <c r="AO13" s="89"/>
      <c r="AP13" s="90"/>
      <c r="AQ13" s="91">
        <v>21273</v>
      </c>
      <c r="AR13" s="89">
        <v>0</v>
      </c>
      <c r="AS13" s="90">
        <v>21273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37263</v>
      </c>
      <c r="BW13" s="77">
        <f t="shared" si="1"/>
        <v>0</v>
      </c>
      <c r="BX13" s="79">
        <f t="shared" si="2"/>
        <v>60201.87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>
        <v>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0</v>
      </c>
      <c r="AF16" s="89">
        <v>0</v>
      </c>
      <c r="AG16" s="101">
        <v>0</v>
      </c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8442.789999999999</v>
      </c>
      <c r="BM16" s="89">
        <v>0</v>
      </c>
      <c r="BN16" s="90">
        <v>8442.789999999999</v>
      </c>
      <c r="BO16" s="91"/>
      <c r="BP16" s="89"/>
      <c r="BQ16" s="90"/>
      <c r="BR16" s="97"/>
      <c r="BS16" s="89"/>
      <c r="BT16" s="101"/>
      <c r="BU16" s="76"/>
      <c r="BV16" s="85">
        <f t="shared" si="0"/>
        <v>8442.789999999999</v>
      </c>
      <c r="BW16" s="77">
        <f t="shared" si="1"/>
        <v>0</v>
      </c>
      <c r="BX16" s="79">
        <f t="shared" si="2"/>
        <v>8442.789999999999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1000</v>
      </c>
      <c r="E18" s="89">
        <v>0</v>
      </c>
      <c r="F18" s="90">
        <v>4202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>
        <v>0</v>
      </c>
      <c r="AC18" s="89">
        <v>0</v>
      </c>
      <c r="AD18" s="101">
        <v>1283.19</v>
      </c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1000</v>
      </c>
      <c r="BW18" s="77">
        <f t="shared" si="1"/>
        <v>0</v>
      </c>
      <c r="BX18" s="79">
        <f t="shared" si="2"/>
        <v>5485.1900000000005</v>
      </c>
    </row>
    <row r="19" spans="2:76" ht="15">
      <c r="B19" s="13">
        <v>110</v>
      </c>
      <c r="C19" s="25" t="s">
        <v>98</v>
      </c>
      <c r="D19" s="88">
        <v>4900</v>
      </c>
      <c r="E19" s="89">
        <v>0</v>
      </c>
      <c r="F19" s="90">
        <v>5088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13311.41</v>
      </c>
      <c r="BJ19" s="89">
        <v>0</v>
      </c>
      <c r="BK19" s="101">
        <v>3000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18211.41</v>
      </c>
      <c r="BW19" s="77">
        <f t="shared" si="1"/>
        <v>0</v>
      </c>
      <c r="BX19" s="79">
        <f t="shared" si="2"/>
        <v>8088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172658</v>
      </c>
      <c r="E20" s="78">
        <f t="shared" si="3"/>
        <v>0</v>
      </c>
      <c r="F20" s="79">
        <f t="shared" si="3"/>
        <v>218922.50999999998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300</v>
      </c>
      <c r="K20" s="78">
        <f t="shared" si="3"/>
        <v>0</v>
      </c>
      <c r="L20" s="77">
        <f t="shared" si="3"/>
        <v>400</v>
      </c>
      <c r="M20" s="98">
        <f t="shared" si="3"/>
        <v>600</v>
      </c>
      <c r="N20" s="78">
        <f t="shared" si="3"/>
        <v>0</v>
      </c>
      <c r="O20" s="77">
        <f t="shared" si="3"/>
        <v>2322.4700000000003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500</v>
      </c>
      <c r="T20" s="78">
        <f t="shared" si="3"/>
        <v>0</v>
      </c>
      <c r="U20" s="77">
        <f t="shared" si="3"/>
        <v>500</v>
      </c>
      <c r="V20" s="98">
        <f t="shared" si="3"/>
        <v>7000</v>
      </c>
      <c r="W20" s="78">
        <f t="shared" si="3"/>
        <v>0</v>
      </c>
      <c r="X20" s="77">
        <f t="shared" si="3"/>
        <v>7000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16600</v>
      </c>
      <c r="AC20" s="78">
        <f t="shared" si="3"/>
        <v>0</v>
      </c>
      <c r="AD20" s="77">
        <f t="shared" si="3"/>
        <v>27262.76</v>
      </c>
      <c r="AE20" s="98">
        <f t="shared" si="3"/>
        <v>50200</v>
      </c>
      <c r="AF20" s="78">
        <f t="shared" si="3"/>
        <v>0</v>
      </c>
      <c r="AG20" s="77">
        <f t="shared" si="3"/>
        <v>56344.840000000004</v>
      </c>
      <c r="AH20" s="98">
        <f t="shared" si="3"/>
        <v>2000</v>
      </c>
      <c r="AI20" s="78">
        <f t="shared" si="3"/>
        <v>0</v>
      </c>
      <c r="AJ20" s="77">
        <f t="shared" si="3"/>
        <v>2592.57</v>
      </c>
      <c r="AK20" s="98">
        <f t="shared" si="3"/>
        <v>7000</v>
      </c>
      <c r="AL20" s="78">
        <f t="shared" si="3"/>
        <v>0</v>
      </c>
      <c r="AM20" s="77">
        <f t="shared" si="3"/>
        <v>8317.6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21273</v>
      </c>
      <c r="AR20" s="78">
        <f t="shared" si="3"/>
        <v>0</v>
      </c>
      <c r="AS20" s="77">
        <f t="shared" si="3"/>
        <v>21273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13311.41</v>
      </c>
      <c r="BJ20" s="78">
        <f t="shared" si="3"/>
        <v>0</v>
      </c>
      <c r="BK20" s="77">
        <f t="shared" si="3"/>
        <v>3000</v>
      </c>
      <c r="BL20" s="98">
        <f t="shared" si="3"/>
        <v>8442.789999999999</v>
      </c>
      <c r="BM20" s="78">
        <f t="shared" si="3"/>
        <v>0</v>
      </c>
      <c r="BN20" s="77">
        <f t="shared" si="3"/>
        <v>8442.789999999999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299885.19999999995</v>
      </c>
      <c r="BW20" s="77">
        <f>BW10+BW11+BW12+BW13+BW14+BW15+BW16+BW17+BW18+BW19</f>
        <v>0</v>
      </c>
      <c r="BX20" s="95">
        <f>BX10+BX11+BX12+BX13+BX14+BX15+BX16+BX17+BX18+BX19</f>
        <v>356378.54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173539</v>
      </c>
      <c r="E24" s="89">
        <v>0</v>
      </c>
      <c r="F24" s="90">
        <v>256030.14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0</v>
      </c>
      <c r="P24" s="97">
        <v>0</v>
      </c>
      <c r="Q24" s="89">
        <v>0</v>
      </c>
      <c r="R24" s="101">
        <v>0</v>
      </c>
      <c r="S24" s="97">
        <v>0</v>
      </c>
      <c r="T24" s="89">
        <v>0</v>
      </c>
      <c r="U24" s="101">
        <v>0</v>
      </c>
      <c r="V24" s="97">
        <v>0</v>
      </c>
      <c r="W24" s="89">
        <v>0</v>
      </c>
      <c r="X24" s="101">
        <v>0</v>
      </c>
      <c r="Y24" s="97"/>
      <c r="Z24" s="89"/>
      <c r="AA24" s="101"/>
      <c r="AB24" s="97">
        <v>0</v>
      </c>
      <c r="AC24" s="89">
        <v>0</v>
      </c>
      <c r="AD24" s="101">
        <v>8913.81</v>
      </c>
      <c r="AE24" s="97">
        <v>0</v>
      </c>
      <c r="AF24" s="89">
        <v>0</v>
      </c>
      <c r="AG24" s="101">
        <v>19281</v>
      </c>
      <c r="AH24" s="97"/>
      <c r="AI24" s="89"/>
      <c r="AJ24" s="101"/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173539</v>
      </c>
      <c r="BW24" s="77">
        <f t="shared" si="4"/>
        <v>0</v>
      </c>
      <c r="BX24" s="79">
        <f t="shared" si="4"/>
        <v>284224.95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>
        <v>0</v>
      </c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>
        <v>0</v>
      </c>
      <c r="W26" s="89">
        <v>0</v>
      </c>
      <c r="X26" s="101">
        <v>0</v>
      </c>
      <c r="Y26" s="97"/>
      <c r="Z26" s="89"/>
      <c r="AA26" s="101"/>
      <c r="AB26" s="97"/>
      <c r="AC26" s="89"/>
      <c r="AD26" s="101"/>
      <c r="AE26" s="97">
        <v>0</v>
      </c>
      <c r="AF26" s="89">
        <v>0</v>
      </c>
      <c r="AG26" s="101">
        <v>0</v>
      </c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28656.8</v>
      </c>
      <c r="G27" s="88"/>
      <c r="H27" s="89"/>
      <c r="I27" s="90"/>
      <c r="J27" s="97"/>
      <c r="K27" s="89"/>
      <c r="L27" s="101"/>
      <c r="M27" s="97"/>
      <c r="N27" s="89"/>
      <c r="O27" s="101"/>
      <c r="P27" s="97">
        <v>0</v>
      </c>
      <c r="Q27" s="89">
        <v>0</v>
      </c>
      <c r="R27" s="101">
        <v>0</v>
      </c>
      <c r="S27" s="97"/>
      <c r="T27" s="89"/>
      <c r="U27" s="101"/>
      <c r="V27" s="97">
        <v>0</v>
      </c>
      <c r="W27" s="89">
        <v>0</v>
      </c>
      <c r="X27" s="101">
        <v>0</v>
      </c>
      <c r="Y27" s="97"/>
      <c r="Z27" s="89"/>
      <c r="AA27" s="101"/>
      <c r="AB27" s="97">
        <v>0</v>
      </c>
      <c r="AC27" s="89">
        <v>0</v>
      </c>
      <c r="AD27" s="101">
        <v>0</v>
      </c>
      <c r="AE27" s="97">
        <v>86300.81</v>
      </c>
      <c r="AF27" s="89">
        <v>0</v>
      </c>
      <c r="AG27" s="101">
        <v>107099.13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86300.81</v>
      </c>
      <c r="BW27" s="77">
        <f t="shared" si="4"/>
        <v>0</v>
      </c>
      <c r="BX27" s="79">
        <f t="shared" si="4"/>
        <v>135755.93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173539</v>
      </c>
      <c r="E28" s="78">
        <f t="shared" si="5"/>
        <v>0</v>
      </c>
      <c r="F28" s="79">
        <f t="shared" si="5"/>
        <v>284686.94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8913.81</v>
      </c>
      <c r="AE28" s="98">
        <f t="shared" si="5"/>
        <v>86300.81</v>
      </c>
      <c r="AF28" s="78">
        <f t="shared" si="5"/>
        <v>0</v>
      </c>
      <c r="AG28" s="77">
        <f t="shared" si="5"/>
        <v>126380.13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259839.81</v>
      </c>
      <c r="BW28" s="77">
        <f>BW23+BW24+BW25+BW26+BW27</f>
        <v>0</v>
      </c>
      <c r="BX28" s="95">
        <f>BX23+BX24+BX25+BX26+BX27</f>
        <v>419980.88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9402.97</v>
      </c>
      <c r="BM40" s="89">
        <v>0</v>
      </c>
      <c r="BN40" s="101">
        <v>9402.97</v>
      </c>
      <c r="BO40" s="97"/>
      <c r="BP40" s="89"/>
      <c r="BQ40" s="101"/>
      <c r="BR40" s="97"/>
      <c r="BS40" s="89"/>
      <c r="BT40" s="101"/>
      <c r="BU40" s="76"/>
      <c r="BV40" s="85">
        <f t="shared" si="10"/>
        <v>9402.97</v>
      </c>
      <c r="BW40" s="77">
        <f t="shared" si="10"/>
        <v>0</v>
      </c>
      <c r="BX40" s="79">
        <f t="shared" si="10"/>
        <v>9402.97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9402.97</v>
      </c>
      <c r="BM42" s="78">
        <f t="shared" si="12"/>
        <v>0</v>
      </c>
      <c r="BN42" s="77">
        <f t="shared" si="12"/>
        <v>9402.97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9402.97</v>
      </c>
      <c r="BW42" s="77">
        <f>BW38+BW39+BW40+BW41</f>
        <v>0</v>
      </c>
      <c r="BX42" s="95">
        <f>BX38+BX39+BX40+BX41</f>
        <v>9402.97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126338.56</v>
      </c>
      <c r="BP45" s="89">
        <v>0</v>
      </c>
      <c r="BQ45" s="101">
        <v>126338.56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126338.56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126338.56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126338.56</v>
      </c>
      <c r="BP46" s="78">
        <f>BP45</f>
        <v>0</v>
      </c>
      <c r="BQ46" s="95">
        <f>BQ45</f>
        <v>126338.56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126338.56</v>
      </c>
      <c r="BW46" s="77">
        <f>BW45</f>
        <v>0</v>
      </c>
      <c r="BX46" s="95">
        <f>BX45</f>
        <v>126338.56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219700</v>
      </c>
      <c r="BS49" s="89">
        <v>0</v>
      </c>
      <c r="BT49" s="101">
        <v>227480.36</v>
      </c>
      <c r="BU49" s="76"/>
      <c r="BV49" s="85">
        <f aca="true" t="shared" si="15" ref="BV49:BX50">D49+G49+J49+M49+P49+S49+V49+Y49+AB49+AE49+AH49+AK49+AN49+AQ49+AT49+AW49+AZ49+BC49+BF49+BI49+BL49+BO49+BR49</f>
        <v>219700</v>
      </c>
      <c r="BW49" s="77">
        <f t="shared" si="15"/>
        <v>0</v>
      </c>
      <c r="BX49" s="79">
        <f t="shared" si="15"/>
        <v>227480.36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22000</v>
      </c>
      <c r="BS50" s="89">
        <v>0</v>
      </c>
      <c r="BT50" s="101">
        <v>38768.08</v>
      </c>
      <c r="BU50" s="76"/>
      <c r="BV50" s="85">
        <f t="shared" si="15"/>
        <v>22000</v>
      </c>
      <c r="BW50" s="77">
        <f t="shared" si="15"/>
        <v>0</v>
      </c>
      <c r="BX50" s="79">
        <f t="shared" si="15"/>
        <v>38768.08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241700</v>
      </c>
      <c r="BS51" s="78">
        <f>BS49+BS50</f>
        <v>0</v>
      </c>
      <c r="BT51" s="77">
        <f>BT49+BT50</f>
        <v>266248.44</v>
      </c>
      <c r="BU51" s="85"/>
      <c r="BV51" s="85">
        <f>BV49+BV50</f>
        <v>241700</v>
      </c>
      <c r="BW51" s="77">
        <f>BW49+BW50</f>
        <v>0</v>
      </c>
      <c r="BX51" s="95">
        <f>BX49+BX50</f>
        <v>266248.44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346197</v>
      </c>
      <c r="E53" s="86">
        <f t="shared" si="18"/>
        <v>0</v>
      </c>
      <c r="F53" s="86">
        <f t="shared" si="18"/>
        <v>503609.44999999995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300</v>
      </c>
      <c r="K53" s="86">
        <f t="shared" si="18"/>
        <v>0</v>
      </c>
      <c r="L53" s="86">
        <f t="shared" si="18"/>
        <v>400</v>
      </c>
      <c r="M53" s="86">
        <f t="shared" si="18"/>
        <v>600</v>
      </c>
      <c r="N53" s="86">
        <f t="shared" si="18"/>
        <v>0</v>
      </c>
      <c r="O53" s="86">
        <f t="shared" si="18"/>
        <v>2322.4700000000003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500</v>
      </c>
      <c r="T53" s="86">
        <f t="shared" si="18"/>
        <v>0</v>
      </c>
      <c r="U53" s="86">
        <f t="shared" si="18"/>
        <v>500</v>
      </c>
      <c r="V53" s="86">
        <f t="shared" si="18"/>
        <v>7000</v>
      </c>
      <c r="W53" s="86">
        <f t="shared" si="18"/>
        <v>0</v>
      </c>
      <c r="X53" s="86">
        <f t="shared" si="18"/>
        <v>7000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16600</v>
      </c>
      <c r="AC53" s="86">
        <f t="shared" si="18"/>
        <v>0</v>
      </c>
      <c r="AD53" s="86">
        <f t="shared" si="18"/>
        <v>36176.57</v>
      </c>
      <c r="AE53" s="86">
        <f t="shared" si="18"/>
        <v>136500.81</v>
      </c>
      <c r="AF53" s="86">
        <f t="shared" si="18"/>
        <v>0</v>
      </c>
      <c r="AG53" s="86">
        <f t="shared" si="18"/>
        <v>182724.97</v>
      </c>
      <c r="AH53" s="86">
        <f t="shared" si="18"/>
        <v>2000</v>
      </c>
      <c r="AI53" s="86">
        <f t="shared" si="18"/>
        <v>0</v>
      </c>
      <c r="AJ53" s="86">
        <f aca="true" t="shared" si="19" ref="AJ53:BT53">AJ20+AJ28+AJ35+AJ42+AJ46+AJ51</f>
        <v>2592.57</v>
      </c>
      <c r="AK53" s="86">
        <f t="shared" si="19"/>
        <v>7000</v>
      </c>
      <c r="AL53" s="86">
        <f t="shared" si="19"/>
        <v>0</v>
      </c>
      <c r="AM53" s="86">
        <f t="shared" si="19"/>
        <v>8317.6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21273</v>
      </c>
      <c r="AR53" s="86">
        <f t="shared" si="19"/>
        <v>0</v>
      </c>
      <c r="AS53" s="86">
        <f t="shared" si="19"/>
        <v>21273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13311.41</v>
      </c>
      <c r="BJ53" s="86">
        <f t="shared" si="19"/>
        <v>0</v>
      </c>
      <c r="BK53" s="86">
        <f t="shared" si="19"/>
        <v>3000</v>
      </c>
      <c r="BL53" s="86">
        <f t="shared" si="19"/>
        <v>17845.76</v>
      </c>
      <c r="BM53" s="86">
        <f t="shared" si="19"/>
        <v>0</v>
      </c>
      <c r="BN53" s="86">
        <f t="shared" si="19"/>
        <v>17845.76</v>
      </c>
      <c r="BO53" s="86">
        <f t="shared" si="19"/>
        <v>126338.56</v>
      </c>
      <c r="BP53" s="86">
        <f t="shared" si="19"/>
        <v>0</v>
      </c>
      <c r="BQ53" s="86">
        <f t="shared" si="19"/>
        <v>126338.56</v>
      </c>
      <c r="BR53" s="86">
        <f t="shared" si="19"/>
        <v>241700</v>
      </c>
      <c r="BS53" s="86">
        <f t="shared" si="19"/>
        <v>0</v>
      </c>
      <c r="BT53" s="86">
        <f t="shared" si="19"/>
        <v>266248.44</v>
      </c>
      <c r="BU53" s="86">
        <f>BU8</f>
        <v>0</v>
      </c>
      <c r="BV53" s="102">
        <f>BV8+BV20+BV28+BV35+BV42+BV46+BV51</f>
        <v>937166.54</v>
      </c>
      <c r="BW53" s="87">
        <f>BW20+BW28+BW35+BW42+BW46+BW51</f>
        <v>0</v>
      </c>
      <c r="BX53" s="87">
        <f>BX20+BX28+BX35+BX42+BX46+BX51</f>
        <v>1178349.39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63374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63374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5282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5282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88852</v>
      </c>
      <c r="E12" s="89">
        <v>0</v>
      </c>
      <c r="F12" s="90"/>
      <c r="G12" s="88"/>
      <c r="H12" s="89"/>
      <c r="I12" s="90"/>
      <c r="J12" s="97">
        <v>150</v>
      </c>
      <c r="K12" s="89">
        <v>0</v>
      </c>
      <c r="L12" s="101"/>
      <c r="M12" s="91">
        <v>100</v>
      </c>
      <c r="N12" s="89">
        <v>0</v>
      </c>
      <c r="O12" s="90"/>
      <c r="P12" s="91">
        <v>0</v>
      </c>
      <c r="Q12" s="89">
        <v>0</v>
      </c>
      <c r="R12" s="90"/>
      <c r="S12" s="91"/>
      <c r="T12" s="89"/>
      <c r="U12" s="90"/>
      <c r="V12" s="91">
        <v>7000</v>
      </c>
      <c r="W12" s="89">
        <v>0</v>
      </c>
      <c r="X12" s="90"/>
      <c r="Y12" s="91"/>
      <c r="Z12" s="89"/>
      <c r="AA12" s="90"/>
      <c r="AB12" s="91">
        <v>16600</v>
      </c>
      <c r="AC12" s="89">
        <v>0</v>
      </c>
      <c r="AD12" s="90"/>
      <c r="AE12" s="91">
        <v>52200</v>
      </c>
      <c r="AF12" s="89">
        <v>0</v>
      </c>
      <c r="AG12" s="90"/>
      <c r="AH12" s="91"/>
      <c r="AI12" s="89"/>
      <c r="AJ12" s="90"/>
      <c r="AK12" s="91">
        <v>1500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166402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4730</v>
      </c>
      <c r="E13" s="89">
        <v>0</v>
      </c>
      <c r="F13" s="90"/>
      <c r="G13" s="88"/>
      <c r="H13" s="89"/>
      <c r="I13" s="90"/>
      <c r="J13" s="97">
        <v>150</v>
      </c>
      <c r="K13" s="89">
        <v>0</v>
      </c>
      <c r="L13" s="101"/>
      <c r="M13" s="91">
        <v>500</v>
      </c>
      <c r="N13" s="89">
        <v>0</v>
      </c>
      <c r="O13" s="90"/>
      <c r="P13" s="91"/>
      <c r="Q13" s="89"/>
      <c r="R13" s="90"/>
      <c r="S13" s="91">
        <v>0</v>
      </c>
      <c r="T13" s="89">
        <v>0</v>
      </c>
      <c r="U13" s="90"/>
      <c r="V13" s="91">
        <v>0</v>
      </c>
      <c r="W13" s="89">
        <v>0</v>
      </c>
      <c r="X13" s="90"/>
      <c r="Y13" s="91"/>
      <c r="Z13" s="89"/>
      <c r="AA13" s="90"/>
      <c r="AB13" s="91">
        <v>0</v>
      </c>
      <c r="AC13" s="89">
        <v>0</v>
      </c>
      <c r="AD13" s="90"/>
      <c r="AE13" s="91"/>
      <c r="AF13" s="89"/>
      <c r="AG13" s="90"/>
      <c r="AH13" s="91">
        <v>2000</v>
      </c>
      <c r="AI13" s="89">
        <v>0</v>
      </c>
      <c r="AJ13" s="90"/>
      <c r="AK13" s="91">
        <v>5500</v>
      </c>
      <c r="AL13" s="89">
        <v>0</v>
      </c>
      <c r="AM13" s="90"/>
      <c r="AN13" s="91"/>
      <c r="AO13" s="89"/>
      <c r="AP13" s="90"/>
      <c r="AQ13" s="91">
        <v>8509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21389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0</v>
      </c>
      <c r="AF16" s="89">
        <v>0</v>
      </c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8074.7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8074.7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>
        <v>0</v>
      </c>
      <c r="AC18" s="89">
        <v>0</v>
      </c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4900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11651.91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16551.91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168138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300</v>
      </c>
      <c r="K20" s="78">
        <f t="shared" si="1"/>
        <v>0</v>
      </c>
      <c r="L20" s="77">
        <f t="shared" si="1"/>
        <v>0</v>
      </c>
      <c r="M20" s="98">
        <f t="shared" si="1"/>
        <v>600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7000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16600</v>
      </c>
      <c r="AC20" s="78">
        <f t="shared" si="1"/>
        <v>0</v>
      </c>
      <c r="AD20" s="77">
        <f t="shared" si="1"/>
        <v>0</v>
      </c>
      <c r="AE20" s="98">
        <f t="shared" si="1"/>
        <v>52200</v>
      </c>
      <c r="AF20" s="78">
        <f t="shared" si="1"/>
        <v>0</v>
      </c>
      <c r="AG20" s="77">
        <f t="shared" si="1"/>
        <v>0</v>
      </c>
      <c r="AH20" s="98">
        <f t="shared" si="1"/>
        <v>2000</v>
      </c>
      <c r="AI20" s="78">
        <f t="shared" si="1"/>
        <v>0</v>
      </c>
      <c r="AJ20" s="77">
        <f t="shared" si="1"/>
        <v>0</v>
      </c>
      <c r="AK20" s="98">
        <f t="shared" si="1"/>
        <v>7000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8509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11651.91</v>
      </c>
      <c r="BJ20" s="78">
        <f t="shared" si="1"/>
        <v>0</v>
      </c>
      <c r="BK20" s="77">
        <f t="shared" si="1"/>
        <v>0</v>
      </c>
      <c r="BL20" s="98">
        <f t="shared" si="1"/>
        <v>8074.7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282073.61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50000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/>
      <c r="Z24" s="89"/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>
        <v>0</v>
      </c>
      <c r="W26" s="89">
        <v>0</v>
      </c>
      <c r="X26" s="101"/>
      <c r="Y26" s="97"/>
      <c r="Z26" s="89"/>
      <c r="AA26" s="101"/>
      <c r="AB26" s="97"/>
      <c r="AC26" s="89"/>
      <c r="AD26" s="101"/>
      <c r="AE26" s="97">
        <v>0</v>
      </c>
      <c r="AF26" s="89">
        <v>0</v>
      </c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>
        <v>0</v>
      </c>
      <c r="Q27" s="89">
        <v>0</v>
      </c>
      <c r="R27" s="101"/>
      <c r="S27" s="97"/>
      <c r="T27" s="89"/>
      <c r="U27" s="101"/>
      <c r="V27" s="97">
        <v>0</v>
      </c>
      <c r="W27" s="89">
        <v>0</v>
      </c>
      <c r="X27" s="101"/>
      <c r="Y27" s="97"/>
      <c r="Z27" s="89"/>
      <c r="AA27" s="101"/>
      <c r="AB27" s="97">
        <v>0</v>
      </c>
      <c r="AC27" s="89">
        <v>0</v>
      </c>
      <c r="AD27" s="101"/>
      <c r="AE27" s="97">
        <v>5000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5000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5000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55000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8166.969999999999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8166.969999999999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8166.969999999999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8166.969999999999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126338.56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126338.56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126338.56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126338.56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219700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219700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22000</v>
      </c>
      <c r="BS50" s="89">
        <v>0</v>
      </c>
      <c r="BT50" s="101"/>
      <c r="BU50" s="76"/>
      <c r="BV50" s="85">
        <f t="shared" si="9"/>
        <v>22000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241700</v>
      </c>
      <c r="BS51" s="78">
        <f>BS49+BS50</f>
        <v>0</v>
      </c>
      <c r="BT51" s="77">
        <f>BT49+BT50</f>
        <v>0</v>
      </c>
      <c r="BU51" s="85"/>
      <c r="BV51" s="85">
        <f>BV49+BV50</f>
        <v>241700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218138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300</v>
      </c>
      <c r="K53" s="86">
        <f t="shared" si="11"/>
        <v>0</v>
      </c>
      <c r="L53" s="86">
        <f t="shared" si="11"/>
        <v>0</v>
      </c>
      <c r="M53" s="86">
        <f t="shared" si="11"/>
        <v>600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7000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16600</v>
      </c>
      <c r="AC53" s="86">
        <f t="shared" si="11"/>
        <v>0</v>
      </c>
      <c r="AD53" s="86">
        <f t="shared" si="11"/>
        <v>0</v>
      </c>
      <c r="AE53" s="86">
        <f t="shared" si="11"/>
        <v>57200</v>
      </c>
      <c r="AF53" s="86">
        <f t="shared" si="11"/>
        <v>0</v>
      </c>
      <c r="AG53" s="86">
        <f t="shared" si="11"/>
        <v>0</v>
      </c>
      <c r="AH53" s="86">
        <f t="shared" si="11"/>
        <v>2000</v>
      </c>
      <c r="AI53" s="86">
        <f t="shared" si="11"/>
        <v>0</v>
      </c>
      <c r="AJ53" s="86">
        <f t="shared" si="11"/>
        <v>0</v>
      </c>
      <c r="AK53" s="86">
        <f t="shared" si="11"/>
        <v>7000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8509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11651.91</v>
      </c>
      <c r="BJ53" s="86">
        <f t="shared" si="11"/>
        <v>0</v>
      </c>
      <c r="BK53" s="86">
        <f t="shared" si="11"/>
        <v>0</v>
      </c>
      <c r="BL53" s="86">
        <f t="shared" si="11"/>
        <v>16241.669999999998</v>
      </c>
      <c r="BM53" s="86">
        <f t="shared" si="11"/>
        <v>0</v>
      </c>
      <c r="BN53" s="86">
        <f t="shared" si="11"/>
        <v>0</v>
      </c>
      <c r="BO53" s="86">
        <f t="shared" si="11"/>
        <v>126338.56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241700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713279.1399999999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63374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63374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5282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5282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88852</v>
      </c>
      <c r="E12" s="89">
        <v>0</v>
      </c>
      <c r="F12" s="90"/>
      <c r="G12" s="88"/>
      <c r="H12" s="89"/>
      <c r="I12" s="90"/>
      <c r="J12" s="97">
        <v>150</v>
      </c>
      <c r="K12" s="89">
        <v>0</v>
      </c>
      <c r="L12" s="101"/>
      <c r="M12" s="91">
        <v>100</v>
      </c>
      <c r="N12" s="89">
        <v>0</v>
      </c>
      <c r="O12" s="90"/>
      <c r="P12" s="91">
        <v>0</v>
      </c>
      <c r="Q12" s="89">
        <v>0</v>
      </c>
      <c r="R12" s="90"/>
      <c r="S12" s="91"/>
      <c r="T12" s="89"/>
      <c r="U12" s="90"/>
      <c r="V12" s="91">
        <v>7000</v>
      </c>
      <c r="W12" s="89">
        <v>0</v>
      </c>
      <c r="X12" s="90"/>
      <c r="Y12" s="91"/>
      <c r="Z12" s="89"/>
      <c r="AA12" s="90"/>
      <c r="AB12" s="91">
        <v>16600</v>
      </c>
      <c r="AC12" s="89">
        <v>0</v>
      </c>
      <c r="AD12" s="90"/>
      <c r="AE12" s="91">
        <v>52200</v>
      </c>
      <c r="AF12" s="89">
        <v>0</v>
      </c>
      <c r="AG12" s="90"/>
      <c r="AH12" s="91"/>
      <c r="AI12" s="89"/>
      <c r="AJ12" s="90"/>
      <c r="AK12" s="91">
        <v>1500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166402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4730</v>
      </c>
      <c r="E13" s="89">
        <v>0</v>
      </c>
      <c r="F13" s="90"/>
      <c r="G13" s="88"/>
      <c r="H13" s="89"/>
      <c r="I13" s="90"/>
      <c r="J13" s="97">
        <v>150</v>
      </c>
      <c r="K13" s="89">
        <v>0</v>
      </c>
      <c r="L13" s="101"/>
      <c r="M13" s="91">
        <v>500</v>
      </c>
      <c r="N13" s="89">
        <v>0</v>
      </c>
      <c r="O13" s="90"/>
      <c r="P13" s="91"/>
      <c r="Q13" s="89"/>
      <c r="R13" s="90"/>
      <c r="S13" s="91">
        <v>0</v>
      </c>
      <c r="T13" s="89">
        <v>0</v>
      </c>
      <c r="U13" s="90"/>
      <c r="V13" s="91">
        <v>0</v>
      </c>
      <c r="W13" s="89">
        <v>0</v>
      </c>
      <c r="X13" s="90"/>
      <c r="Y13" s="91"/>
      <c r="Z13" s="89"/>
      <c r="AA13" s="90"/>
      <c r="AB13" s="91">
        <v>0</v>
      </c>
      <c r="AC13" s="89">
        <v>0</v>
      </c>
      <c r="AD13" s="90"/>
      <c r="AE13" s="91"/>
      <c r="AF13" s="89"/>
      <c r="AG13" s="90"/>
      <c r="AH13" s="91">
        <v>2000</v>
      </c>
      <c r="AI13" s="89">
        <v>0</v>
      </c>
      <c r="AJ13" s="90"/>
      <c r="AK13" s="91">
        <v>5500</v>
      </c>
      <c r="AL13" s="89">
        <v>0</v>
      </c>
      <c r="AM13" s="90"/>
      <c r="AN13" s="91"/>
      <c r="AO13" s="89"/>
      <c r="AP13" s="90"/>
      <c r="AQ13" s="91">
        <v>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12880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0</v>
      </c>
      <c r="AF16" s="89">
        <v>0</v>
      </c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7690.48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7690.48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>
        <v>0</v>
      </c>
      <c r="AC18" s="89">
        <v>0</v>
      </c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4900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11672.69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16572.690000000002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168138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300</v>
      </c>
      <c r="K20" s="78">
        <f t="shared" si="1"/>
        <v>0</v>
      </c>
      <c r="L20" s="77">
        <f t="shared" si="1"/>
        <v>0</v>
      </c>
      <c r="M20" s="98">
        <f t="shared" si="1"/>
        <v>600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7000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16600</v>
      </c>
      <c r="AC20" s="78">
        <f t="shared" si="1"/>
        <v>0</v>
      </c>
      <c r="AD20" s="77">
        <f t="shared" si="1"/>
        <v>0</v>
      </c>
      <c r="AE20" s="98">
        <f t="shared" si="1"/>
        <v>52200</v>
      </c>
      <c r="AF20" s="78">
        <f t="shared" si="1"/>
        <v>0</v>
      </c>
      <c r="AG20" s="77">
        <f t="shared" si="1"/>
        <v>0</v>
      </c>
      <c r="AH20" s="98">
        <f t="shared" si="1"/>
        <v>2000</v>
      </c>
      <c r="AI20" s="78">
        <f t="shared" si="1"/>
        <v>0</v>
      </c>
      <c r="AJ20" s="77">
        <f t="shared" si="1"/>
        <v>0</v>
      </c>
      <c r="AK20" s="98">
        <f t="shared" si="1"/>
        <v>7000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11672.69</v>
      </c>
      <c r="BJ20" s="78">
        <f t="shared" si="1"/>
        <v>0</v>
      </c>
      <c r="BK20" s="77">
        <f t="shared" si="1"/>
        <v>0</v>
      </c>
      <c r="BL20" s="98">
        <f t="shared" si="1"/>
        <v>7690.48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273201.17000000004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50000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/>
      <c r="Z24" s="89"/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>
        <v>0</v>
      </c>
      <c r="W26" s="89">
        <v>0</v>
      </c>
      <c r="X26" s="101"/>
      <c r="Y26" s="97"/>
      <c r="Z26" s="89"/>
      <c r="AA26" s="101"/>
      <c r="AB26" s="97"/>
      <c r="AC26" s="89"/>
      <c r="AD26" s="101"/>
      <c r="AE26" s="97">
        <v>0</v>
      </c>
      <c r="AF26" s="89">
        <v>0</v>
      </c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>
        <v>0</v>
      </c>
      <c r="Q27" s="89">
        <v>0</v>
      </c>
      <c r="R27" s="101"/>
      <c r="S27" s="97"/>
      <c r="T27" s="89"/>
      <c r="U27" s="101"/>
      <c r="V27" s="97">
        <v>0</v>
      </c>
      <c r="W27" s="89">
        <v>0</v>
      </c>
      <c r="X27" s="101"/>
      <c r="Y27" s="97"/>
      <c r="Z27" s="89"/>
      <c r="AA27" s="101"/>
      <c r="AB27" s="97">
        <v>0</v>
      </c>
      <c r="AC27" s="89">
        <v>0</v>
      </c>
      <c r="AD27" s="101"/>
      <c r="AE27" s="97">
        <v>5000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5000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5000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55000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8530.41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8530.41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8530.41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8530.41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126338.56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126338.56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126338.56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126338.56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219700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219700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22000</v>
      </c>
      <c r="BS50" s="89">
        <v>0</v>
      </c>
      <c r="BT50" s="101"/>
      <c r="BU50" s="76"/>
      <c r="BV50" s="85">
        <f t="shared" si="9"/>
        <v>22000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241700</v>
      </c>
      <c r="BS51" s="78">
        <f>BS49+BS50</f>
        <v>0</v>
      </c>
      <c r="BT51" s="77">
        <f>BT49+BT50</f>
        <v>0</v>
      </c>
      <c r="BU51" s="85"/>
      <c r="BV51" s="85">
        <f>BV49+BV50</f>
        <v>241700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218138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300</v>
      </c>
      <c r="K53" s="86">
        <f t="shared" si="11"/>
        <v>0</v>
      </c>
      <c r="L53" s="86">
        <f t="shared" si="11"/>
        <v>0</v>
      </c>
      <c r="M53" s="86">
        <f t="shared" si="11"/>
        <v>600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7000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16600</v>
      </c>
      <c r="AC53" s="86">
        <f t="shared" si="11"/>
        <v>0</v>
      </c>
      <c r="AD53" s="86">
        <f t="shared" si="11"/>
        <v>0</v>
      </c>
      <c r="AE53" s="86">
        <f t="shared" si="11"/>
        <v>57200</v>
      </c>
      <c r="AF53" s="86">
        <f t="shared" si="11"/>
        <v>0</v>
      </c>
      <c r="AG53" s="86">
        <f t="shared" si="11"/>
        <v>0</v>
      </c>
      <c r="AH53" s="86">
        <f t="shared" si="11"/>
        <v>2000</v>
      </c>
      <c r="AI53" s="86">
        <f t="shared" si="11"/>
        <v>0</v>
      </c>
      <c r="AJ53" s="86">
        <f t="shared" si="11"/>
        <v>0</v>
      </c>
      <c r="AK53" s="86">
        <f t="shared" si="11"/>
        <v>7000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11672.69</v>
      </c>
      <c r="BJ53" s="86">
        <f t="shared" si="11"/>
        <v>0</v>
      </c>
      <c r="BK53" s="86">
        <f t="shared" si="11"/>
        <v>0</v>
      </c>
      <c r="BL53" s="86">
        <f t="shared" si="11"/>
        <v>16220.89</v>
      </c>
      <c r="BM53" s="86">
        <f t="shared" si="11"/>
        <v>0</v>
      </c>
      <c r="BN53" s="86">
        <f t="shared" si="11"/>
        <v>0</v>
      </c>
      <c r="BO53" s="86">
        <f t="shared" si="11"/>
        <v>126338.56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241700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704770.14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2022-10-06T15:45:51Z</dcterms:modified>
  <cp:category/>
  <cp:version/>
  <cp:contentType/>
  <cp:contentStatus/>
</cp:coreProperties>
</file>