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<sst xmlns="http://schemas.openxmlformats.org/spreadsheetml/2006/main" count="870" uniqueCount="149">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</sst>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5575.01</v>
      </c>
      <c r="E5" s="38"/>
    </row>
    <row r="6" spans="2:5" ht="15">
      <c r="B6" s="8"/>
      <c r="C6" s="5" t="s">
        <v>5</v>
      </c>
      <c r="D6" s="39">
        <v>39368.77</v>
      </c>
      <c r="E6" s="40"/>
    </row>
    <row r="7" spans="2:5" ht="15">
      <c r="B7" s="8"/>
      <c r="C7" s="5" t="s">
        <v>6</v>
      </c>
      <c r="D7" s="39">
        <v>105753.47999999998</v>
      </c>
      <c r="E7" s="40"/>
    </row>
    <row r="8" spans="2:5" ht="15.75" thickBot="1">
      <c r="B8" s="9"/>
      <c r="C8" s="6" t="s">
        <v>7</v>
      </c>
      <c r="D8" s="41"/>
      <c r="E8" s="42">
        <v>298168.49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382858.04000000004</v>
      </c>
      <c r="E10" s="45">
        <v>420313.74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266.75</v>
      </c>
      <c r="E14" s="45">
        <v>266.75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383124.79000000004</v>
      </c>
      <c r="E16" s="51">
        <f>E10+E11+E12+E13+E14+E15</f>
        <v>420580.49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21023.33</v>
      </c>
      <c r="E18" s="45">
        <v>19365.33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21023.33</v>
      </c>
      <c r="E23" s="51">
        <f>E18+E19+E20+E21+E22</f>
        <v>19365.33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137059.08</v>
      </c>
      <c r="E25" s="45">
        <v>129260.27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0.54</v>
      </c>
      <c r="E27" s="45">
        <v>0.7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28955.78</v>
      </c>
      <c r="E29" s="50">
        <v>27947.870000000003</v>
      </c>
    </row>
    <row r="30" spans="2:5" ht="15.75" thickBot="1">
      <c r="B30" s="16">
        <v>30000</v>
      </c>
      <c r="C30" s="15" t="s">
        <v>32</v>
      </c>
      <c r="D30" s="48">
        <f>D25+D26+D27+D28+D29</f>
        <v>166015.4</v>
      </c>
      <c r="E30" s="51">
        <f>E25+E26+E27+E28+E29</f>
        <v>157208.84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20000</v>
      </c>
      <c r="E33" s="59">
        <v>0</v>
      </c>
    </row>
    <row r="34" spans="2:5" ht="15">
      <c r="B34" s="13">
        <v>40300</v>
      </c>
      <c r="C34" s="54" t="s">
        <v>37</v>
      </c>
      <c r="D34" s="61">
        <v>16261.189999999999</v>
      </c>
      <c r="E34" s="45">
        <v>22185.559999999998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11560.45</v>
      </c>
      <c r="E36" s="50">
        <v>10013.61</v>
      </c>
    </row>
    <row r="37" spans="2:5" ht="15.75" thickBot="1">
      <c r="B37" s="16">
        <v>40000</v>
      </c>
      <c r="C37" s="15" t="s">
        <v>40</v>
      </c>
      <c r="D37" s="48">
        <f>D32+D33+D34+D35+D36</f>
        <v>47821.64</v>
      </c>
      <c r="E37" s="51">
        <f>E32+E33+E34+E35+E36</f>
        <v>32199.17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82835.25</v>
      </c>
      <c r="E54" s="45">
        <v>82835.25000000001</v>
      </c>
    </row>
    <row r="55" spans="2:5" ht="15">
      <c r="B55" s="13">
        <v>90200</v>
      </c>
      <c r="C55" s="54" t="s">
        <v>62</v>
      </c>
      <c r="D55" s="61">
        <v>5492.889999999999</v>
      </c>
      <c r="E55" s="62">
        <v>2281.1200000000003</v>
      </c>
    </row>
    <row r="56" spans="2:5" ht="15.75" thickBot="1">
      <c r="B56" s="16">
        <v>90000</v>
      </c>
      <c r="C56" s="15" t="s">
        <v>63</v>
      </c>
      <c r="D56" s="48">
        <f>D54+D55</f>
        <v>88328.14</v>
      </c>
      <c r="E56" s="51">
        <f>E54+E55</f>
        <v>85116.37000000001</v>
      </c>
    </row>
    <row r="57" spans="2:5" ht="16.5" thickBot="1" thickTop="1">
      <c r="B57" s="109" t="s">
        <v>64</v>
      </c>
      <c r="C57" s="110"/>
      <c r="D57" s="52">
        <f>D16+D23+D30+D37+D43+D49+D52+D56</f>
        <v>706313.3</v>
      </c>
      <c r="E57" s="55">
        <f>E16+E23+E30+E37+E43+E49+E52+E56</f>
        <v>714470.2000000001</v>
      </c>
    </row>
    <row r="58" spans="2:5" ht="16.5" thickBot="1" thickTop="1">
      <c r="B58" s="109" t="s">
        <v>65</v>
      </c>
      <c r="C58" s="110"/>
      <c r="D58" s="52">
        <f>D57+D5+D6+D7+D8</f>
        <v>857010.56</v>
      </c>
      <c r="E58" s="55">
        <f>E57+E5+E6+E7+E8</f>
        <v>1012638.6900000001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99991.76999999999</v>
      </c>
      <c r="E10" s="89">
        <v>4295</v>
      </c>
      <c r="F10" s="90">
        <v>99991.76999999999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348</v>
      </c>
      <c r="Z10" s="89">
        <v>0</v>
      </c>
      <c r="AA10" s="90">
        <v>348</v>
      </c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100339.76999999999</v>
      </c>
      <c r="BW10" s="77">
        <f aca="true" t="shared" si="1" ref="BW10:BW19">E10+H10+K10+N10+Q10+T10+W10+Z10+AC10+AF10+AI10+AL10+AO10+AR10+AU10+AX10+BA10+BD10+BG10+BJ10+BM10+BP10+BS10</f>
        <v>4295</v>
      </c>
      <c r="BX10" s="79">
        <f aca="true" t="shared" si="2" ref="BX10:BX19">F10+I10+L10+O10+R10+U10+X10+AA10+AD10+AG10+AJ10+AM10+AP10+AS10+AV10+AY10+BB10+BE10+BH10+BK10+BN10+BQ10+BT10</f>
        <v>100339.76999999999</v>
      </c>
    </row>
    <row r="11" spans="2:76" ht="15">
      <c r="B11" s="13">
        <v>102</v>
      </c>
      <c r="C11" s="25" t="s">
        <v>92</v>
      </c>
      <c r="D11" s="88">
        <v>7101.84</v>
      </c>
      <c r="E11" s="89">
        <v>0</v>
      </c>
      <c r="F11" s="90">
        <v>7101.84</v>
      </c>
      <c r="G11" s="88"/>
      <c r="H11" s="89"/>
      <c r="I11" s="90"/>
      <c r="J11" s="97"/>
      <c r="K11" s="89"/>
      <c r="L11" s="101"/>
      <c r="M11" s="91">
        <v>202.13</v>
      </c>
      <c r="N11" s="89">
        <v>0</v>
      </c>
      <c r="O11" s="90">
        <v>202.13</v>
      </c>
      <c r="P11" s="91"/>
      <c r="Q11" s="89"/>
      <c r="R11" s="90"/>
      <c r="S11" s="91"/>
      <c r="T11" s="89"/>
      <c r="U11" s="90"/>
      <c r="V11" s="91"/>
      <c r="W11" s="89"/>
      <c r="X11" s="90"/>
      <c r="Y11" s="91">
        <v>23.38</v>
      </c>
      <c r="Z11" s="89">
        <v>0</v>
      </c>
      <c r="AA11" s="90">
        <v>23.38</v>
      </c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7327.35</v>
      </c>
      <c r="BW11" s="77">
        <f t="shared" si="1"/>
        <v>0</v>
      </c>
      <c r="BX11" s="79">
        <f t="shared" si="2"/>
        <v>7327.35</v>
      </c>
    </row>
    <row r="12" spans="2:76" ht="15">
      <c r="B12" s="13">
        <v>103</v>
      </c>
      <c r="C12" s="25" t="s">
        <v>93</v>
      </c>
      <c r="D12" s="88">
        <v>66951.47</v>
      </c>
      <c r="E12" s="89">
        <v>0</v>
      </c>
      <c r="F12" s="90">
        <v>63237.24999999999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60081.03999999999</v>
      </c>
      <c r="N12" s="89">
        <v>0</v>
      </c>
      <c r="O12" s="90">
        <v>62757.71</v>
      </c>
      <c r="P12" s="91">
        <v>0</v>
      </c>
      <c r="Q12" s="89">
        <v>0</v>
      </c>
      <c r="R12" s="90">
        <v>0</v>
      </c>
      <c r="S12" s="91">
        <v>446.21000000000004</v>
      </c>
      <c r="T12" s="89">
        <v>0</v>
      </c>
      <c r="U12" s="90">
        <v>452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111301.97</v>
      </c>
      <c r="AC12" s="89">
        <v>0</v>
      </c>
      <c r="AD12" s="90">
        <v>113581.62000000001</v>
      </c>
      <c r="AE12" s="91">
        <v>40542.86</v>
      </c>
      <c r="AF12" s="89">
        <v>0</v>
      </c>
      <c r="AG12" s="90">
        <v>42965.28999999999</v>
      </c>
      <c r="AH12" s="91"/>
      <c r="AI12" s="89"/>
      <c r="AJ12" s="90"/>
      <c r="AK12" s="91">
        <v>5032.49</v>
      </c>
      <c r="AL12" s="89">
        <v>0</v>
      </c>
      <c r="AM12" s="90">
        <v>5150.22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284356.04</v>
      </c>
      <c r="BW12" s="77">
        <f t="shared" si="1"/>
        <v>0</v>
      </c>
      <c r="BX12" s="79">
        <f t="shared" si="2"/>
        <v>288144.08999999997</v>
      </c>
    </row>
    <row r="13" spans="2:76" ht="15">
      <c r="B13" s="13">
        <v>104</v>
      </c>
      <c r="C13" s="25" t="s">
        <v>19</v>
      </c>
      <c r="D13" s="88">
        <v>28815.36</v>
      </c>
      <c r="E13" s="89">
        <v>0</v>
      </c>
      <c r="F13" s="90">
        <v>19074.47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7000</v>
      </c>
      <c r="N13" s="89">
        <v>0</v>
      </c>
      <c r="O13" s="90">
        <v>7000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547.31</v>
      </c>
      <c r="AC13" s="89">
        <v>0</v>
      </c>
      <c r="AD13" s="90">
        <v>547.31</v>
      </c>
      <c r="AE13" s="91">
        <v>2552.28</v>
      </c>
      <c r="AF13" s="89">
        <v>0</v>
      </c>
      <c r="AG13" s="90">
        <v>2552.28</v>
      </c>
      <c r="AH13" s="91"/>
      <c r="AI13" s="89"/>
      <c r="AJ13" s="90"/>
      <c r="AK13" s="91">
        <v>19820.350000000002</v>
      </c>
      <c r="AL13" s="89">
        <v>0</v>
      </c>
      <c r="AM13" s="90">
        <v>19795.95</v>
      </c>
      <c r="AN13" s="91"/>
      <c r="AO13" s="89"/>
      <c r="AP13" s="90"/>
      <c r="AQ13" s="91">
        <v>1175.07</v>
      </c>
      <c r="AR13" s="89">
        <v>0</v>
      </c>
      <c r="AS13" s="90">
        <v>1175.07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59910.37</v>
      </c>
      <c r="BW13" s="77">
        <f t="shared" si="1"/>
        <v>0</v>
      </c>
      <c r="BX13" s="79">
        <f t="shared" si="2"/>
        <v>50145.08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8661.76</v>
      </c>
      <c r="BM16" s="89">
        <v>0</v>
      </c>
      <c r="BN16" s="90">
        <v>8661.76</v>
      </c>
      <c r="BO16" s="91"/>
      <c r="BP16" s="89"/>
      <c r="BQ16" s="90"/>
      <c r="BR16" s="97"/>
      <c r="BS16" s="89"/>
      <c r="BT16" s="101"/>
      <c r="BU16" s="76"/>
      <c r="BV16" s="85">
        <f t="shared" si="0"/>
        <v>8661.76</v>
      </c>
      <c r="BW16" s="77">
        <f t="shared" si="1"/>
        <v>0</v>
      </c>
      <c r="BX16" s="79">
        <f t="shared" si="2"/>
        <v>8661.76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7464.7699999999995</v>
      </c>
      <c r="E19" s="89">
        <v>0</v>
      </c>
      <c r="F19" s="90">
        <v>7464.7699999999995</v>
      </c>
      <c r="G19" s="88"/>
      <c r="H19" s="89"/>
      <c r="I19" s="90"/>
      <c r="J19" s="97"/>
      <c r="K19" s="89"/>
      <c r="L19" s="101"/>
      <c r="M19" s="97">
        <v>954.99</v>
      </c>
      <c r="N19" s="89">
        <v>0</v>
      </c>
      <c r="O19" s="101">
        <v>954.99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8419.76</v>
      </c>
      <c r="BW19" s="77">
        <f t="shared" si="1"/>
        <v>0</v>
      </c>
      <c r="BX19" s="79">
        <f t="shared" si="2"/>
        <v>8419.76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210325.21</v>
      </c>
      <c r="E20" s="78">
        <f t="shared" si="3"/>
        <v>4295</v>
      </c>
      <c r="F20" s="79">
        <f t="shared" si="3"/>
        <v>196870.09999999998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68238.15999999999</v>
      </c>
      <c r="N20" s="78">
        <f t="shared" si="3"/>
        <v>0</v>
      </c>
      <c r="O20" s="77">
        <f t="shared" si="3"/>
        <v>70914.83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446.21000000000004</v>
      </c>
      <c r="T20" s="78">
        <f t="shared" si="3"/>
        <v>0</v>
      </c>
      <c r="U20" s="77">
        <f t="shared" si="3"/>
        <v>452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371.38</v>
      </c>
      <c r="Z20" s="78">
        <f t="shared" si="3"/>
        <v>0</v>
      </c>
      <c r="AA20" s="77">
        <f t="shared" si="3"/>
        <v>371.38</v>
      </c>
      <c r="AB20" s="98">
        <f t="shared" si="3"/>
        <v>111849.28</v>
      </c>
      <c r="AC20" s="78">
        <f t="shared" si="3"/>
        <v>0</v>
      </c>
      <c r="AD20" s="77">
        <f t="shared" si="3"/>
        <v>114128.93000000001</v>
      </c>
      <c r="AE20" s="98">
        <f t="shared" si="3"/>
        <v>43095.14</v>
      </c>
      <c r="AF20" s="78">
        <f t="shared" si="3"/>
        <v>0</v>
      </c>
      <c r="AG20" s="77">
        <f t="shared" si="3"/>
        <v>45517.56999999999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24852.840000000004</v>
      </c>
      <c r="AL20" s="78">
        <f t="shared" si="3"/>
        <v>0</v>
      </c>
      <c r="AM20" s="77">
        <f t="shared" si="3"/>
        <v>24946.170000000002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1175.07</v>
      </c>
      <c r="AR20" s="78">
        <f t="shared" si="3"/>
        <v>0</v>
      </c>
      <c r="AS20" s="77">
        <f t="shared" si="3"/>
        <v>1175.07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8661.76</v>
      </c>
      <c r="BM20" s="78">
        <f t="shared" si="3"/>
        <v>0</v>
      </c>
      <c r="BN20" s="77">
        <f t="shared" si="3"/>
        <v>8661.76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469015.05</v>
      </c>
      <c r="BW20" s="77">
        <f>BW10+BW11+BW12+BW13+BW14+BW15+BW16+BW17+BW18+BW19</f>
        <v>4295</v>
      </c>
      <c r="BX20" s="95">
        <f>BX10+BX11+BX12+BX13+BX14+BX15+BX16+BX17+BX18+BX19</f>
        <v>463037.81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114.84</v>
      </c>
      <c r="E24" s="89">
        <v>7931.57</v>
      </c>
      <c r="F24" s="90">
        <v>428.88</v>
      </c>
      <c r="G24" s="88"/>
      <c r="H24" s="89"/>
      <c r="I24" s="90"/>
      <c r="J24" s="97"/>
      <c r="K24" s="89"/>
      <c r="L24" s="101"/>
      <c r="M24" s="97">
        <v>610</v>
      </c>
      <c r="N24" s="89">
        <v>0</v>
      </c>
      <c r="O24" s="101">
        <v>9972.320000000002</v>
      </c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20994.999999999993</v>
      </c>
      <c r="AC24" s="89">
        <v>29101.65</v>
      </c>
      <c r="AD24" s="101">
        <v>41919.37</v>
      </c>
      <c r="AE24" s="97">
        <v>17295.23</v>
      </c>
      <c r="AF24" s="89">
        <v>0</v>
      </c>
      <c r="AG24" s="101">
        <v>18092.36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3416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42095.44</v>
      </c>
      <c r="BA24" s="89">
        <v>0</v>
      </c>
      <c r="BB24" s="101">
        <v>40922.85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84526.51</v>
      </c>
      <c r="BW24" s="77">
        <f t="shared" si="4"/>
        <v>37033.22</v>
      </c>
      <c r="BX24" s="79">
        <f t="shared" si="4"/>
        <v>111335.78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8459.2</v>
      </c>
      <c r="E27" s="89">
        <v>0</v>
      </c>
      <c r="F27" s="90">
        <v>14375.2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10614.669999999998</v>
      </c>
      <c r="AC27" s="89">
        <v>0</v>
      </c>
      <c r="AD27" s="101">
        <v>10700.189999999999</v>
      </c>
      <c r="AE27" s="97">
        <v>38050.55</v>
      </c>
      <c r="AF27" s="89">
        <v>4350</v>
      </c>
      <c r="AG27" s="101">
        <v>36979.53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57124.42</v>
      </c>
      <c r="BW27" s="77">
        <f t="shared" si="4"/>
        <v>4350</v>
      </c>
      <c r="BX27" s="79">
        <f t="shared" si="4"/>
        <v>62054.92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8574.04</v>
      </c>
      <c r="E28" s="78">
        <f t="shared" si="5"/>
        <v>7931.57</v>
      </c>
      <c r="F28" s="79">
        <f t="shared" si="5"/>
        <v>14804.08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610</v>
      </c>
      <c r="N28" s="78">
        <f t="shared" si="5"/>
        <v>0</v>
      </c>
      <c r="O28" s="77">
        <f t="shared" si="5"/>
        <v>9972.320000000002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31609.66999999999</v>
      </c>
      <c r="AC28" s="78">
        <f t="shared" si="5"/>
        <v>29101.65</v>
      </c>
      <c r="AD28" s="77">
        <f t="shared" si="5"/>
        <v>52619.56</v>
      </c>
      <c r="AE28" s="98">
        <f t="shared" si="5"/>
        <v>55345.78</v>
      </c>
      <c r="AF28" s="78">
        <f t="shared" si="5"/>
        <v>4350</v>
      </c>
      <c r="AG28" s="77">
        <f t="shared" si="5"/>
        <v>55071.89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3416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42095.44</v>
      </c>
      <c r="BA28" s="78">
        <f t="shared" si="6"/>
        <v>0</v>
      </c>
      <c r="BB28" s="77">
        <f t="shared" si="6"/>
        <v>40922.85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141650.93</v>
      </c>
      <c r="BW28" s="77">
        <f>BW23+BW24+BW25+BW26+BW27</f>
        <v>41383.22</v>
      </c>
      <c r="BX28" s="95">
        <f>BX23+BX24+BX25+BX26+BX27</f>
        <v>173390.7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16225.1</v>
      </c>
      <c r="BM40" s="89">
        <v>0</v>
      </c>
      <c r="BN40" s="101">
        <v>16225.099999999999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16225.1</v>
      </c>
      <c r="BW40" s="77">
        <f t="shared" si="10"/>
        <v>0</v>
      </c>
      <c r="BX40" s="79">
        <f t="shared" si="10"/>
        <v>16225.099999999999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16225.1</v>
      </c>
      <c r="BM42" s="78">
        <f t="shared" si="12"/>
        <v>0</v>
      </c>
      <c r="BN42" s="77">
        <f t="shared" si="12"/>
        <v>16225.099999999999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16225.1</v>
      </c>
      <c r="BW42" s="77">
        <f>BW38+BW39+BW40+BW41</f>
        <v>0</v>
      </c>
      <c r="BX42" s="95">
        <f>BX38+BX39+BX40+BX41</f>
        <v>16225.099999999999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82835.24999999999</v>
      </c>
      <c r="BS49" s="89">
        <v>0</v>
      </c>
      <c r="BT49" s="101">
        <v>75077.37999999998</v>
      </c>
      <c r="BU49" s="76"/>
      <c r="BV49" s="85">
        <f aca="true" t="shared" si="15" ref="BV49:BX50">D49+G49+J49+M49+P49+S49+V49+Y49+AB49+AE49+AH49+AK49+AN49+AQ49+AT49+AW49+AZ49+BC49+BF49+BI49+BL49+BO49+BR49</f>
        <v>82835.24999999999</v>
      </c>
      <c r="BW49" s="77">
        <f t="shared" si="15"/>
        <v>0</v>
      </c>
      <c r="BX49" s="79">
        <f t="shared" si="15"/>
        <v>75077.37999999998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5492.89</v>
      </c>
      <c r="BS50" s="89">
        <v>0</v>
      </c>
      <c r="BT50" s="101">
        <v>1927.52</v>
      </c>
      <c r="BU50" s="76"/>
      <c r="BV50" s="85">
        <f t="shared" si="15"/>
        <v>5492.89</v>
      </c>
      <c r="BW50" s="77">
        <f t="shared" si="15"/>
        <v>0</v>
      </c>
      <c r="BX50" s="79">
        <f t="shared" si="15"/>
        <v>1927.52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88328.13999999998</v>
      </c>
      <c r="BS51" s="78">
        <f>BS49+BS50</f>
        <v>0</v>
      </c>
      <c r="BT51" s="77">
        <f>BT49+BT50</f>
        <v>77004.89999999998</v>
      </c>
      <c r="BU51" s="85"/>
      <c r="BV51" s="85">
        <f>BV49+BV50</f>
        <v>88328.13999999998</v>
      </c>
      <c r="BW51" s="77">
        <f>BW49+BW50</f>
        <v>0</v>
      </c>
      <c r="BX51" s="95">
        <f>BX49+BX50</f>
        <v>77004.89999999998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218899.25</v>
      </c>
      <c r="E53" s="86">
        <f t="shared" si="18"/>
        <v>12226.57</v>
      </c>
      <c r="F53" s="86">
        <f t="shared" si="18"/>
        <v>211674.17999999996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68848.15999999999</v>
      </c>
      <c r="N53" s="86">
        <f t="shared" si="18"/>
        <v>0</v>
      </c>
      <c r="O53" s="86">
        <f t="shared" si="18"/>
        <v>80887.15000000001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446.21000000000004</v>
      </c>
      <c r="T53" s="86">
        <f t="shared" si="18"/>
        <v>0</v>
      </c>
      <c r="U53" s="86">
        <f t="shared" si="18"/>
        <v>452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371.38</v>
      </c>
      <c r="Z53" s="86">
        <f t="shared" si="18"/>
        <v>0</v>
      </c>
      <c r="AA53" s="86">
        <f t="shared" si="18"/>
        <v>371.38</v>
      </c>
      <c r="AB53" s="86">
        <f t="shared" si="18"/>
        <v>143458.94999999998</v>
      </c>
      <c r="AC53" s="86">
        <f t="shared" si="18"/>
        <v>29101.65</v>
      </c>
      <c r="AD53" s="86">
        <f t="shared" si="18"/>
        <v>166748.49</v>
      </c>
      <c r="AE53" s="86">
        <f t="shared" si="18"/>
        <v>98440.92</v>
      </c>
      <c r="AF53" s="86">
        <f t="shared" si="18"/>
        <v>4350</v>
      </c>
      <c r="AG53" s="86">
        <f t="shared" si="18"/>
        <v>100589.45999999999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24852.840000000004</v>
      </c>
      <c r="AL53" s="86">
        <f t="shared" si="19"/>
        <v>0</v>
      </c>
      <c r="AM53" s="86">
        <f t="shared" si="19"/>
        <v>24946.170000000002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4591.07</v>
      </c>
      <c r="AR53" s="86">
        <f t="shared" si="19"/>
        <v>0</v>
      </c>
      <c r="AS53" s="86">
        <f t="shared" si="19"/>
        <v>1175.07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42095.44</v>
      </c>
      <c r="BA53" s="86">
        <f t="shared" si="19"/>
        <v>0</v>
      </c>
      <c r="BB53" s="86">
        <f t="shared" si="19"/>
        <v>40922.85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24886.86</v>
      </c>
      <c r="BM53" s="86">
        <f t="shared" si="19"/>
        <v>0</v>
      </c>
      <c r="BN53" s="86">
        <f t="shared" si="19"/>
        <v>24886.86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88328.13999999998</v>
      </c>
      <c r="BS53" s="86">
        <f t="shared" si="19"/>
        <v>0</v>
      </c>
      <c r="BT53" s="86">
        <f t="shared" si="19"/>
        <v>77004.89999999998</v>
      </c>
      <c r="BU53" s="86">
        <f>BU8</f>
        <v>0</v>
      </c>
      <c r="BV53" s="102">
        <f>BV8+BV20+BV28+BV35+BV42+BV46+BV51</f>
        <v>715219.22</v>
      </c>
      <c r="BW53" s="87">
        <f>BW20+BW28+BW35+BW42+BW46+BW51</f>
        <v>45678.22</v>
      </c>
      <c r="BX53" s="87">
        <f>BX20+BX28+BX35+BX42+BX46+BX51</f>
        <v>729658.51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96113.12000000008</v>
      </c>
      <c r="BW54" s="93"/>
      <c r="BX54" s="94">
        <f>IF((Spese_Rendiconto_2018!BX53-Entrate_Rendiconto_2018!E58)&lt;0,Entrate_Rendiconto_2018!E58-Spese_Rendiconto_2018!BX53,0)</f>
        <v>282980.18000000005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2019-05-03T07:30:14Z</dcterms:modified>
  <cp:category/>
  <cp:version/>
  <cp:contentType/>
  <cp:contentStatus/>
</cp:coreProperties>
</file>